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575" activeTab="6"/>
  </bookViews>
  <sheets>
    <sheet name="табл. 11" sheetId="1" r:id="rId1"/>
    <sheet name="табл.14" sheetId="2" r:id="rId2"/>
    <sheet name="табл.15" sheetId="3" r:id="rId3"/>
    <sheet name="табл.16" sheetId="4" r:id="rId4"/>
    <sheet name="табл.18" sheetId="5" r:id="rId5"/>
    <sheet name="табл.19" sheetId="6" r:id="rId6"/>
    <sheet name="табл.22" sheetId="7" r:id="rId7"/>
  </sheets>
  <definedNames>
    <definedName name="Par1422" localSheetId="3">'табл.16'!$A$3</definedName>
    <definedName name="Par1462" localSheetId="3">'табл.16'!#REF!</definedName>
    <definedName name="_xlnm.Print_Titles" localSheetId="4">'табл.18'!$7:$9</definedName>
    <definedName name="_xlnm.Print_Area" localSheetId="4">'табл.18'!$A$1:$E$37</definedName>
    <definedName name="_xlnm.Print_Area" localSheetId="6">'табл.22'!$A$1:$J$39</definedName>
  </definedNames>
  <calcPr fullCalcOnLoad="1"/>
</workbook>
</file>

<file path=xl/sharedStrings.xml><?xml version="1.0" encoding="utf-8"?>
<sst xmlns="http://schemas.openxmlformats.org/spreadsheetml/2006/main" count="481" uniqueCount="302">
  <si>
    <t xml:space="preserve">Уменьшение бюджетных ассигнований за счет средств местного бюджета по расходам на оплату задолженности за выполненные работы по исполнительному листу по капитальному ремонту ул. 50 лет СССР в связи с отменой его оплаты </t>
  </si>
  <si>
    <t>Увеличение бюджетных ассигнований на  строительство полигона захоронения, утилизации и переработки твердых промышленных, нерадиоактивных и бытовых отходов</t>
  </si>
  <si>
    <t>Уменьшение бюджетных ассигнований на  строительство полигона захоронения, утилизации и переработки твердых промышленных, нерадиоактивных и бытовых отходов в связи с отсутствием работ</t>
  </si>
  <si>
    <t>4.3. Услуга по организации строительства, реконструкции и капитального ремонта: строительство полигона захоронения, утилизации и переработки твердых промышленных, нерадиоактивных и бытовых отходов</t>
  </si>
  <si>
    <t xml:space="preserve">Уменьшение  бюджетных ассигнований за счет средств местного бюджета по земельному налогу и налогу на имущество в связи с перемещением в раздел 0501 на ремонт муниципальной квартиры, на конкурс «Лучший микрорайон» за 2015 год </t>
  </si>
  <si>
    <t xml:space="preserve">Увеличение  бюджетных ассигнований за счет средств местного бюджета по земельному налогу и налогу на имущество </t>
  </si>
  <si>
    <t>Увеличение  бюджетных ассигнований за счет средств местного бюджета на уплату судебной экспертизы и административных штрафов</t>
  </si>
  <si>
    <t xml:space="preserve">Увеличение  бюджетных ассигнований за счет средств местного бюджета на уплату административного штрафа </t>
  </si>
  <si>
    <t xml:space="preserve">Увеличение  бюджетных ассигнований за счет средств местного бюджета по расходам на выплату заработной платы </t>
  </si>
  <si>
    <t xml:space="preserve">Увеличение  бюджетных ассигнований за счет средств местного бюджета по расходам на начисления на выплаты по  заработной плате </t>
  </si>
  <si>
    <t xml:space="preserve">Увеличение бюджетных ассигнований за счет средств местного бюджета по расходам на содержание производственного сектора в связи с его созданием </t>
  </si>
  <si>
    <t>Увеличение  бюджетных ассигнований за счет средств местного бюджета по транспортному налогу в связи с приобретением для вновь образованного производственного сектора</t>
  </si>
  <si>
    <t>Увеличение  бюджетных ассигнований за счет средств местного бюджета по расходам на услуги связи, работы, услуги по содержанию имущества, увеличение стоимости материальных запасов</t>
  </si>
  <si>
    <t xml:space="preserve">Увеличение бюджетных ассигнований за счет средств местного бюджета на приобретение программы 1С:Камин, уплату госпошлины и судебных издержек, уплату земельного налога и госпошлины за регистрацию новой коммунальной техники </t>
  </si>
  <si>
    <t>Увеличение бюджетных ассигнований за счет средств местного бюджета на оплату земельного налога и налога на имущество</t>
  </si>
  <si>
    <t xml:space="preserve">Уменьшение бюджетных ассигнований за счет средств местного бюджета по расходам по противопожарным мероприятиям, в связи со сложившейся экономией от проведения торгов </t>
  </si>
  <si>
    <t xml:space="preserve">Уменьшение бюджетных ассигнований за счет средств местного бюджета по расходам по коммунальным услугам, прочим работам и услугам, приобретению материальных запасов в связи со сложившейся экономией от проведения торгов </t>
  </si>
  <si>
    <t xml:space="preserve">Уменьшение бюджетных ассигнований за счет средств местного бюджета по расходам по исполнительному листу в связи с отменой его оплаты </t>
  </si>
  <si>
    <t xml:space="preserve">Уменьшение бюджетных ассигнований за счет средств местного бюджета по благоустройству территории города в связи с экономией по торгам </t>
  </si>
  <si>
    <t>Начальник отдела координации</t>
  </si>
  <si>
    <t>Объем расходов (тыс.руб.),
предусмотренных</t>
  </si>
  <si>
    <t xml:space="preserve">Кассовые расходы                 (тыс. руб.) </t>
  </si>
  <si>
    <t>муниципальной программой</t>
  </si>
  <si>
    <t>сводной бюджетной росписью</t>
  </si>
  <si>
    <t xml:space="preserve">Начальник отдела координации отраслей городского
 хозяйства Администрации города Волгодонска 
 </t>
  </si>
  <si>
    <t>Е.А. Ястребова</t>
  </si>
  <si>
    <t xml:space="preserve">Исполнитель: И.В. Бондаренко                       </t>
  </si>
  <si>
    <t>всего</t>
  </si>
  <si>
    <t>№ п/п</t>
  </si>
  <si>
    <t>план</t>
  </si>
  <si>
    <t>факт</t>
  </si>
  <si>
    <t>1.</t>
  </si>
  <si>
    <t>2.</t>
  </si>
  <si>
    <t>3.</t>
  </si>
  <si>
    <t>км</t>
  </si>
  <si>
    <t>Таблица 15</t>
  </si>
  <si>
    <t>муниципальной программы города Волгодонска, в том числе и в результате проведенных</t>
  </si>
  <si>
    <t>Наименование основного мероприятия муниципальной программы (по инвестиционным расходам - в разрезе объектов)</t>
  </si>
  <si>
    <t>ВСЕГО:</t>
  </si>
  <si>
    <t>Таблица 16</t>
  </si>
  <si>
    <t>областной бюджет</t>
  </si>
  <si>
    <t>местный бюджет</t>
  </si>
  <si>
    <t>Источники финансирования</t>
  </si>
  <si>
    <t>федеральный бюджет</t>
  </si>
  <si>
    <t>внебюджетные источники</t>
  </si>
  <si>
    <t xml:space="preserve">Директор МКУ "ДСиГХ"                                                           </t>
  </si>
  <si>
    <t>А.А. Шайтан</t>
  </si>
  <si>
    <t>Начальник отдела бухгалтерского учета МКУ"ДСиГХ"</t>
  </si>
  <si>
    <t>тел.</t>
  </si>
  <si>
    <t>25 28 17</t>
  </si>
  <si>
    <t>СОГЛАСОВАНО</t>
  </si>
  <si>
    <t>4.</t>
  </si>
  <si>
    <t>5.</t>
  </si>
  <si>
    <t>отраслей городского хозяйства Администрации города Волгодонска</t>
  </si>
  <si>
    <t>Директор МКУ «ДСиГХ»</t>
  </si>
  <si>
    <t xml:space="preserve">И.В. Бондаренко </t>
  </si>
  <si>
    <t>отраслей городского хозяйства Администрации
 города Волгодонска</t>
  </si>
  <si>
    <t>Таблица 19</t>
  </si>
  <si>
    <t xml:space="preserve">в рамках реализации муниципальной программы города Волгодонска  </t>
  </si>
  <si>
    <t>Наименование муниципальных услуг по типам учреждений</t>
  </si>
  <si>
    <t>Первоначально доведенное муниципальное задание</t>
  </si>
  <si>
    <t>Муниципальное задание с учетом корректировки</t>
  </si>
  <si>
    <t>Причины корректировок</t>
  </si>
  <si>
    <t>Фактическое исполнение 
(тыс. рублей)</t>
  </si>
  <si>
    <t>объем услуг (количе-ство)</t>
  </si>
  <si>
    <t>Показатель (наименование)</t>
  </si>
  <si>
    <t>финансо-вое обеспече-ние услуг (тыс. рублей)</t>
  </si>
  <si>
    <r>
      <t xml:space="preserve">в том числе в результате </t>
    </r>
    <r>
      <rPr>
        <sz val="10"/>
        <rFont val="Times New Roman"/>
        <family val="1"/>
      </rPr>
      <t>проведенных</t>
    </r>
    <r>
      <rPr>
        <sz val="11"/>
        <rFont val="Times New Roman"/>
        <family val="1"/>
      </rPr>
      <t xml:space="preserve"> конкурсных процедур</t>
    </r>
  </si>
  <si>
    <t>сумма
(тыс. рублей)
(+), (-)</t>
  </si>
  <si>
    <t>Начальник отдела координации отраслей городского хозяйства</t>
  </si>
  <si>
    <t>ИНФОРМАЦИЯ</t>
  </si>
  <si>
    <t>Ед.изме-рения</t>
  </si>
  <si>
    <t>Значения показателей муниципальной программы, подпрограммы муниципальной программы</t>
  </si>
  <si>
    <t>Обоснование отклонений значений показателя на конец отчетного года 
(при наличии)</t>
  </si>
  <si>
    <t>Таблица 18</t>
  </si>
  <si>
    <t>Сумма неиспользованных остатков бюджетных средств, в том числе экономия
(тыс. рублей)</t>
  </si>
  <si>
    <t>Информация об изменениях объемов бюджетных ассигнований</t>
  </si>
  <si>
    <t>причины изменений</t>
  </si>
  <si>
    <t>Примечание 
(№ нормативного правового акта, 
№ документа, подтверждающего  перераспределение средств)</t>
  </si>
  <si>
    <t>Таблица 22</t>
  </si>
  <si>
    <r>
      <t xml:space="preserve">Остаток средств на </t>
    </r>
    <r>
      <rPr>
        <sz val="10"/>
        <rFont val="Times New Roman"/>
        <family val="1"/>
      </rPr>
      <t>01.01.2016</t>
    </r>
  </si>
  <si>
    <t>о неиспользованных остатках  бюджетных ассигнований на реализацию основного мероприятия</t>
  </si>
  <si>
    <t>Наименование основного мероприятия подпрограммы, мероприятия ведомственной целевой программы
(по инвестиционным расходам -
в разрезе объектов)</t>
  </si>
  <si>
    <t xml:space="preserve">Изменения бюджетных ассигнований основных мероприятий подпрограмм мероприятий ведомственных целевых программ </t>
  </si>
  <si>
    <t>Е.А.Ястребова</t>
  </si>
  <si>
    <t>Муниципальная программа города Волгодонска «Благоустроенный город»</t>
  </si>
  <si>
    <t>Поддержание санитарных норм и эстетичного вида  территории города</t>
  </si>
  <si>
    <t>Отсутствие опасных бесхозяйных животных и их трупов</t>
  </si>
  <si>
    <t>Благоустройство территорий города, подготовка города к проведению Новогодних и Рождественских мероприятий</t>
  </si>
  <si>
    <t>Обеспечение работоспособности сетей наружного освещения</t>
  </si>
  <si>
    <t>Содержание и ремонт ливневой канализации</t>
  </si>
  <si>
    <t>Поддержание санитарных норм города.</t>
  </si>
  <si>
    <t>Освещение городских территорий в ночное время</t>
  </si>
  <si>
    <t>Основное мероприятие 2. Обеспечение реализации муниципальной программы</t>
  </si>
  <si>
    <t>Повышение качества исполнения муниципальных функций в установленной сфере</t>
  </si>
  <si>
    <t>Основное мероприятие 3. Обеспечение первичных мер пожарной безопасности</t>
  </si>
  <si>
    <t>Обеспечение сохранности имущества</t>
  </si>
  <si>
    <t>Основное мероприятие 4. Строительство объектов муниципальной собственности</t>
  </si>
  <si>
    <t>Обеспечение проектной документации на строительство, реконструкцию и капитальный ремонт объектов муниципальной собственности: строительство полигона захоронения, утилизации и переработки твердых промышленных, нерадиоактивных и бытовых отходов</t>
  </si>
  <si>
    <t>Основное мероприятие 1. Организация благоустройства территории города</t>
  </si>
  <si>
    <t>Обеспечены чистота и порядок на территории города</t>
  </si>
  <si>
    <t>Устроенные и ухоженные минерализованные полосы. Посаженные лесные культуры (акация)</t>
  </si>
  <si>
    <t>Обеспечены сохранность и чистота и порядка на территории города</t>
  </si>
  <si>
    <t>Проведены Новогодние и Рождественские мероприятия на территории города</t>
  </si>
  <si>
    <t>Поддержание санитарных норм города</t>
  </si>
  <si>
    <t>Соблюдены санитарные нормы на территории города.</t>
  </si>
  <si>
    <t>Освещённые городские территории в ночное время</t>
  </si>
  <si>
    <t>Обеспечена сохранность имущества</t>
  </si>
  <si>
    <t>Исполненные муниципальные задания</t>
  </si>
  <si>
    <t>Обеспечение проектной документацией  строительство сетей наружного освещения</t>
  </si>
  <si>
    <r>
      <t xml:space="preserve">Разработана проектная документация на </t>
    </r>
    <r>
      <rPr>
        <sz val="11"/>
        <rFont val="Times New Roman"/>
        <family val="1"/>
      </rPr>
      <t>строительство</t>
    </r>
    <r>
      <rPr>
        <sz val="12"/>
        <rFont val="Times New Roman"/>
        <family val="1"/>
      </rPr>
      <t xml:space="preserve">  сетей наружного освещения.</t>
    </r>
  </si>
  <si>
    <t>Разработана проектная документация на строительство, реконструкцию и капитальный ремонт объектов муниципальной собственности: строительство полигона захоронения, утилизации и переработки твердых промышленных, нерадиоактивных и бытовых отходов</t>
  </si>
  <si>
    <t>тыс.кв.м.</t>
  </si>
  <si>
    <t>га</t>
  </si>
  <si>
    <t xml:space="preserve">Администрации города Волгодонска </t>
  </si>
  <si>
    <t>1.1 Озеленение территории городского округа</t>
  </si>
  <si>
    <t xml:space="preserve">1.2 Лесосохранные и лесовосстановительные мероприятия                                                                                                                                         </t>
  </si>
  <si>
    <t>1.3 Отлов безнадзорных животных (включая эвтаназию)</t>
  </si>
  <si>
    <t>1.5 Содержание сетей уличного  освещения</t>
  </si>
  <si>
    <t>1.6 Содержание и ремонт ливневой канализации</t>
  </si>
  <si>
    <t>1.7 Доставка неопознанных, невостребованных трупов</t>
  </si>
  <si>
    <t>1.8 Содержание мест захоронений</t>
  </si>
  <si>
    <t>1.9 Энергоснабжение наружного освещения</t>
  </si>
  <si>
    <t>4.2 Разработка проектно-сметной документации на строительство сетейнаружного освещения, строительство кладбища №3</t>
  </si>
  <si>
    <t>4.3 Разработка проектной документации на строительство, реконструкцию и капитальный ремонт объектов муниципальной собственности: строительство полигона захоронения, утилизации и переработки твердых промышленных, нерадиоактивных и бытовых отходов</t>
  </si>
  <si>
    <t>3574,6 тыс.кв.м</t>
  </si>
  <si>
    <t>949 га</t>
  </si>
  <si>
    <t>1860 голов</t>
  </si>
  <si>
    <t>1 меро приятие</t>
  </si>
  <si>
    <t>85,2 км</t>
  </si>
  <si>
    <t>67,4 га</t>
  </si>
  <si>
    <t xml:space="preserve">Муниципальная программа города Волгодонска "Благоустроенный город"                                          </t>
  </si>
  <si>
    <t>Благоустройство мест захоронений</t>
  </si>
  <si>
    <t xml:space="preserve">Основное мероприятие 1.   Организация благоустройства территории города </t>
  </si>
  <si>
    <t xml:space="preserve">Основное мероприятие 5.  Субсидии юридическим лицам, индивидуальным предпринимателям на возмещение затрат в связи с выполнением работ (оказанием услуг) </t>
  </si>
  <si>
    <t>из них: неиспользованные средства отчетного финансового года</t>
  </si>
  <si>
    <t>Основное мероприятие 2.                                                  Обеспечение реализации муниципальной программы</t>
  </si>
  <si>
    <t>Содержание сетей уличного освещения</t>
  </si>
  <si>
    <t>Протяженность отремонтированных сетей торшерного освещения</t>
  </si>
  <si>
    <t>7.</t>
  </si>
  <si>
    <t>Содержание зеленых насаждений</t>
  </si>
  <si>
    <t>Протяженность вновь построенных сетей наружного освещения</t>
  </si>
  <si>
    <t>6.</t>
  </si>
  <si>
    <t>Количество построенных объектов захоронения, утилизации и переработки твердых промышленных, нерадиоактивных и бытовых отходов</t>
  </si>
  <si>
    <t>шт.</t>
  </si>
  <si>
    <t>СВЕДЕНИЯ</t>
  </si>
  <si>
    <t>Наименование муниципальной программы,подпрограммы муниципальной программы, основного мероприятия, мероприятия ВЦП</t>
  </si>
  <si>
    <t>Обеспечено содержание объектов внешнего благоустройства в соответствии с нормативными документами</t>
  </si>
  <si>
    <t>1.4 Организация проведения смотра- конкурса на звание лучшая городская ёлка, лучшая ёлка предприятия, лучшая внутриквартальная ёлка</t>
  </si>
  <si>
    <t>ИНФОРМАЦИЯ
об исполнении муниципальных заданий, установленных подведомственным учреждениям,</t>
  </si>
  <si>
    <t>Организация озеленения территории городского округа</t>
  </si>
  <si>
    <t>Организация охраны, защиты, воспроизводства городских лесов, лесов особо охраняемых природных территорий</t>
  </si>
  <si>
    <t>Организация  отлова безнадзорных животных</t>
  </si>
  <si>
    <t>Организация благоустройства территории городского округа (организация проведения смотра-конкурса на звание лучшая городская ёлка, лучшая ёлка предприятия, лучшая внутриквартальная ёлка)</t>
  </si>
  <si>
    <t>Организация благоустройства территории городского округа (обеспечение работоспособности сетей наружного освещения)</t>
  </si>
  <si>
    <t>Организация благоустройства территории городского округа (содержание и ремонт  ливневой канализации)</t>
  </si>
  <si>
    <t>Ритуальные услуги (доставка неопознанных, невостребованных трупов)</t>
  </si>
  <si>
    <t>Организация содержания мест захоронения (благоустройство мест захоронения)</t>
  </si>
  <si>
    <t>Организация освещения улиц (электропотребление на уличное освещение)</t>
  </si>
  <si>
    <t>Услуга по организации строительства, реконструкции и капитального ремонта (строительство полигона захоронения, утилизации и переработки твердых промышленных, нерадиоактивных и бытовых отходов)</t>
  </si>
  <si>
    <t>140 погребенных</t>
  </si>
  <si>
    <t>Экономия при проведении торгов</t>
  </si>
  <si>
    <t>Отсутствие работ</t>
  </si>
  <si>
    <t>Экономия при проведении торгов,дополнительные работы не выполнены в связи с  невыполнением плана по доходам местного бюджета</t>
  </si>
  <si>
    <t xml:space="preserve">
 города Волгодонска</t>
  </si>
  <si>
    <t>Начальник отдела координации отраслей городского хозяйства Администрации</t>
  </si>
  <si>
    <t>Содержание, капитальный и текущий ремонт зелёных насаждений, в т.ч. объекты благоустройства</t>
  </si>
  <si>
    <t>Содержание ливневой канализации</t>
  </si>
  <si>
    <t>4.1.Строительство, реконструкция и капитальный ремонт объектов муниципальной собственности</t>
  </si>
  <si>
    <t>4.2. Услуга по разработке проектной документации на строительство, реконструкцию и капитальный ремонт объектов муниципальной собственности: строительство сетей наружного освещения, строительство кладбища №3</t>
  </si>
  <si>
    <t xml:space="preserve">Начальник отдела бухгалтерского учета-главный бухгалтер </t>
  </si>
  <si>
    <t>Администрации города Волгодонска</t>
  </si>
  <si>
    <t>Е.И. Быкадорова</t>
  </si>
  <si>
    <t>из них неисполненные расходные обязательства отчетного финансового года</t>
  </si>
  <si>
    <t xml:space="preserve">Ожидаемый непосредственный результат </t>
  </si>
  <si>
    <t xml:space="preserve">Фактически сложившийся результат </t>
  </si>
  <si>
    <t>Построены сети</t>
  </si>
  <si>
    <t>об использовании областного, федерального, местного бюджетов и внебюджетных источников на реализацию муниципальной программы города Волгодонска  "Благоустроенный город» за  2016 год.</t>
  </si>
  <si>
    <t>С.С. Волкова</t>
  </si>
  <si>
    <t xml:space="preserve"> о достижении значений показателей муниципальной программы города Волгодонска 
"Благоустроенный город" за 2016 год</t>
  </si>
  <si>
    <t xml:space="preserve">2015 год </t>
  </si>
  <si>
    <t>2016 год</t>
  </si>
  <si>
    <t xml:space="preserve">конкурсных процедур, при условии его исполнения в полном объеме,  муниципальной программы города Волгодонска "Благоустроенный город" в 2016 году
</t>
  </si>
  <si>
    <t xml:space="preserve">Строительство сетей наружного освещения в кварталах 3А,5,6,41 города Волгодонска Ростовской области </t>
  </si>
  <si>
    <t>Строительство сетей наружного освещения в кварталах и микрорайонах города протяженностью 0,324 км</t>
  </si>
  <si>
    <t>Построены сети протяженностью 0,324 км</t>
  </si>
  <si>
    <t xml:space="preserve">Строительство городского кладбища №3 
</t>
  </si>
  <si>
    <t>Выполнены работы по ограждению и подготовительные работы по планировке территории кладбища №3</t>
  </si>
  <si>
    <t>Таблица 11</t>
  </si>
  <si>
    <t>Наименование основного мероприятия подпрограммы, мероприятия ведомственной целевой программы  (по инвестиционным расходам расходам на капитальный ремонт - в разрезе объектов)</t>
  </si>
  <si>
    <t>Объем расходов всего
(тыс. рублей)</t>
  </si>
  <si>
    <t>в том числе</t>
  </si>
  <si>
    <t>Причины</t>
  </si>
  <si>
    <t>Подпрограмма 1. «Развитие транспортной инфраструктуры города Волгодонска»</t>
  </si>
  <si>
    <t xml:space="preserve"> Администрации города Волгодонска </t>
  </si>
  <si>
    <t>о наличии неисполненных расходных обязательств по итогам 2016 года, требующих финансового обеспечения в 2017  году</t>
  </si>
  <si>
    <t>Муниципальная  программа города Волгодонска  «Благоустроенный город»</t>
  </si>
  <si>
    <t xml:space="preserve">Основное мероприятие 1.1.  Организация благоустройства территории города </t>
  </si>
  <si>
    <t xml:space="preserve">Оплата осуществляется  путем перечисления денежных средств на расчетный счет Подрядчика в течение срока, предусмотренного муниципальным контрактом </t>
  </si>
  <si>
    <t xml:space="preserve">Основное мероприятие 3. Обеспечение первичных мер пожарной безопасности                                                                                                                                                   </t>
  </si>
  <si>
    <t xml:space="preserve"> основных мероприятий муниципальной программы города Волгодонска "Благоустроенный город"  в 2016 году</t>
  </si>
  <si>
    <t>"Благоустроенный город" в 2016 году</t>
  </si>
  <si>
    <t>5290,6тыс.кВт.час</t>
  </si>
  <si>
    <t>1  меро приятие</t>
  </si>
  <si>
    <t>195,5 км</t>
  </si>
  <si>
    <t>5290,6 тыс.кВт.час</t>
  </si>
  <si>
    <t>Услуга по организации строительства, реконструкции и капитального ремонта (строительство внутриквартальных сетей, строительство кладбища №3)</t>
  </si>
  <si>
    <t>Услуга по разработке проектной документации на строительство, реконструкцию и капитальный ремонт объектов муниципальной собственности (строительство сетей наружного освещения)</t>
  </si>
  <si>
    <t>2 объекта</t>
  </si>
  <si>
    <t>Погашение кредиторской задолженности</t>
  </si>
  <si>
    <t>Экономия при проведении торгов, потребность в средствах на содержание приобретенного автотранспорта, выполняющего работы по  содержанию дорог</t>
  </si>
  <si>
    <t>Потребность в оплате дополнительных объмов на объектах введеных в конце 2015 года</t>
  </si>
  <si>
    <t>Экономия при проведении торгов, потребность в оплате земельного налога, штрафов, исполнения судебных актов, уплата иных платежей</t>
  </si>
  <si>
    <t>Выделение дополнительных средств на выполнение работ</t>
  </si>
  <si>
    <t>1877 голов</t>
  </si>
  <si>
    <t>0 объектов</t>
  </si>
  <si>
    <t>Решение ВГД от 18.02.2016 № 1</t>
  </si>
  <si>
    <t>Решение ВГД от 24.03.2016 № 20</t>
  </si>
  <si>
    <t>Уменьшение бюджетных ассигнований за счет средств местного бюджета по благоустройству территории в связи с экономией по торгам</t>
  </si>
  <si>
    <t xml:space="preserve">Уменьшение бюджетных ассигнований за счет средств местного бюджета по благоустройству территории в связи с переносом в раздел 0501 на ремонт отмостки по ул.Морская д.92 </t>
  </si>
  <si>
    <t>Решение ВГД от 18.02.2016 № 2</t>
  </si>
  <si>
    <t xml:space="preserve">Увеличение бюджетных ассигнований за счет средств местного бюджета на оплату переходящих контрактов с 2015 года по строительству сетей наружного освещения (мкр. В-5, В-12, к.10, мкр. В-С, В-Р, В-П, кВ. ПТУ, мкр. В-7, мкр. В-18, пешеходной дорожки по пер. Западный </t>
  </si>
  <si>
    <t>Увеличение бюджетных ассигнований за счет средств местного бюджета  на оплату переходящих контрактов с 2015 года на изготовление ПСД на строительство сетей наружного освещения (мкр. В-19, мкр. В-3, кв.5, кв. А, А-2)</t>
  </si>
  <si>
    <t xml:space="preserve">Увеличение бюджетных ассигнований за счет средств местного бюджета на оплату переходящих контрактов с 2015 года по авторскому надзору по строительству сетей наружного освещения (мкр. В-5, В-12, к.10, мкр. В-С, В-Р, В-П, кВ. ПТУ, мкр. В-7, мкр. В-18, пешеходной дорожки по пер. Западный </t>
  </si>
  <si>
    <t>Увеличение бюджетных ассигнований за счет средств местного бюджета на оплату переходящих контрактов с 2013 года по строительству сетей наружного освещения (кв. ЮЗР, ЮЗР-1, ЮЗР-1А, ЮЗР-2, ЮЗР-3)</t>
  </si>
  <si>
    <t>Уменьшение бюджетных ассигнований за счет средств местного бюджета на оплату переходящих контрактов с 2013 года по строительству сетей наружного освещения (кв. ЮЗР, ЮЗР-1, ЮЗР-1А, ЮЗР-2, ЮЗР-3) в связи с уточнением КБК и переносом в раздел 0501</t>
  </si>
  <si>
    <t>Увеличение бюджетных ассигнований за счет средств местного бюджета на расходы по строительству сетей наружного освещения (кв. 3А, 5, 6, 41)</t>
  </si>
  <si>
    <t>Решение ВГД от 24.03.2016 № 21</t>
  </si>
  <si>
    <t>Увеличение бюджетных ассигнований за счет средств местного бюджета на расходы по строительству кладбища №3</t>
  </si>
  <si>
    <t>Решение ВГД от 26.05.2016 № 40</t>
  </si>
  <si>
    <t xml:space="preserve">Уменьшение бюджетных ассигнований за счет средств местного бюджета по расходам на благоустройство территории в связи с переносом в раздел 0505 для оплаты исполнительных листов и административных штрафов </t>
  </si>
  <si>
    <t xml:space="preserve">Уменьшение бюджетных ассигнований за счет средств местного бюджета по расходам на благоустройство территории в связи с переносом в раздел 0501 на ремонт муниципальных квартир </t>
  </si>
  <si>
    <t>Решение ВГД от 26.05.2016 № 41</t>
  </si>
  <si>
    <t xml:space="preserve">Увеличение бюджетных ассигнований за счет средств местного бюджета на установку МАФ в квартале В-25 (городская территория) </t>
  </si>
  <si>
    <t>Решение ВГД от 26.05.2016 № 42</t>
  </si>
  <si>
    <t xml:space="preserve">Уменьшение бюджетных ассигнований за счет средств местного бюджета по расходам на благоустройство территории в связи с экономией </t>
  </si>
  <si>
    <t>Решение ВГД от 21.07.2016 № 50</t>
  </si>
  <si>
    <t>Уменьшение бюджетных ассигнований за счет средств местного бюджета по расходам по строительству сетей уличного освещения в связи с экономией</t>
  </si>
  <si>
    <t>Решение ВГД от 22.09.2016 № 60</t>
  </si>
  <si>
    <t>Увеличение бюджетных ассигнований за счет средств местного бюджета на оплату решения арбитражного суда по капитальному ремонту ул. 50 лет СССР</t>
  </si>
  <si>
    <t>Решение ВГД от 17.11.2016 № 70</t>
  </si>
  <si>
    <t>Решение ВГД от 17.11.2016 № 71</t>
  </si>
  <si>
    <t>Решение ВГД от 17.11.2016 № 72</t>
  </si>
  <si>
    <t>Решение ВГД от 22.12.2016 № 85</t>
  </si>
  <si>
    <t xml:space="preserve">Уменьшение бюджетных ассигнований за счет средств местного бюджета по лесоохранным мероприятиям в связи с экономией по торгам, содержание приобретенного автотранспорта для производственного сектора </t>
  </si>
  <si>
    <t xml:space="preserve">Уменьшение бюджетных ассигнований за счет средств местного бюджета по расходам на проектно-сметную документацию по проектированию инженерных систем очистных сооружений ливневой канализации в связи со сложившейся экономией от проведения торгов, содержание приобретенного автотранспорта для производственного сектора  </t>
  </si>
  <si>
    <t xml:space="preserve">Уменьшение бюджетных ассигнований за счет средств местного бюджета по расходам на благоустройство территории, содержание приобретенного автотранспорта для производственного сектора </t>
  </si>
  <si>
    <t>Увеличение бюджетных ассигнований за счет средств местного бюджета на благоустройство территорий на оплату электропотребления на уличное освещение</t>
  </si>
  <si>
    <t xml:space="preserve">Начальник отдела бухгалтерского учета - главный бухгалтер </t>
  </si>
  <si>
    <t>5655,8 тыс.кВт.час</t>
  </si>
  <si>
    <t>82,0 га</t>
  </si>
  <si>
    <r>
      <t xml:space="preserve">Остаток средств на </t>
    </r>
    <r>
      <rPr>
        <sz val="10"/>
        <rFont val="Times New Roman"/>
        <family val="1"/>
      </rPr>
      <t>01.01.2017</t>
    </r>
  </si>
  <si>
    <t>Таблица 14</t>
  </si>
  <si>
    <t>Наименование основного мероприятия, мероприятия ведомственной целевой программы,контрольного события программы</t>
  </si>
  <si>
    <t>Ответственный исполнитель, соисполнитель, участник должность/ФИО)</t>
  </si>
  <si>
    <t>Плановый срок</t>
  </si>
  <si>
    <t>Плановый срок окончания реализации</t>
  </si>
  <si>
    <t>Фактический срок</t>
  </si>
  <si>
    <t>Результаты</t>
  </si>
  <si>
    <t>Причины не реализации/реализации не в полном объеме</t>
  </si>
  <si>
    <t>начала реализации</t>
  </si>
  <si>
    <t>окончания реализации</t>
  </si>
  <si>
    <t>запланированные</t>
  </si>
  <si>
    <t>достигнутые</t>
  </si>
  <si>
    <t>Муниципальная  программа города Волгодонска  «Развитие транспортной системы города Волгодонска»</t>
  </si>
  <si>
    <t>Отдел координации отраслей городского хозяйства  Администрации города Волгодонска</t>
  </si>
  <si>
    <t>Развитие транспортной системы города Волгодонска обеспечивающей стабильное развитие города, безопасность дорожного движения</t>
  </si>
  <si>
    <t>Развитие современной и эффективной автомобильной дорожной инфраструктуры. Охват населения города Волгодонска городским пассажирским транспортом общего пользования 100%</t>
  </si>
  <si>
    <t>Основное мероприятие 1.1.  Капитальный ремонт автомобильных дорог общего пользования местного значения и искусственных сооружений на них</t>
  </si>
  <si>
    <t xml:space="preserve">МКУ «ДСиГХ» Начальник отдела благоустройства В.А.Нагибин
</t>
  </si>
  <si>
    <t xml:space="preserve">Сохранение протяженности участков автомобильных дорог общего пользования местного значения, на которых показатели их транспортно-эксплуатационного состояния соответствуют категории дороги
Выполнение работ по капитальному ремонту 6-ти автодорог протяженностью 3,57 км </t>
  </si>
  <si>
    <t xml:space="preserve">Выполнены работы по капитальному ремонту 5-ти автодорог протяженностью 2,3 км </t>
  </si>
  <si>
    <t>1.Предусмотренные средства больше фактически необходимых средств, предусмотренных на капитальный ремонт автомобильных дорог, в соответствии с  имеющейся проектной документацией.
3. Заключение дополнительных соглашений на уменьшение объемов работ  в связи с не выполнением отдельных видов работ.</t>
  </si>
  <si>
    <t>Основное мероприятие 1.2. Ремонт  автомобильных дорог общего пользования  местного значения и искусственных сооружений на них</t>
  </si>
  <si>
    <t>МКУ «ДСиГХ» Начальник отдела благоустройства В.А.Нагибин</t>
  </si>
  <si>
    <t>Сохранение протяженности участков автомобильных дорог общего пользования местного значения, на которых показатели их транспортно-эксплуатационного состояния соответствуют требованиям стандартов к эксплуатационным показателям автомобильных дорог</t>
  </si>
  <si>
    <r>
      <t xml:space="preserve">Выполнен ремонт автомобильных дорог </t>
    </r>
    <r>
      <rPr>
        <sz val="12"/>
        <color indexed="10"/>
        <rFont val="Times New Roman"/>
        <family val="1"/>
      </rPr>
      <t>протяжённостью 6,6  км</t>
    </r>
  </si>
  <si>
    <t>1. Экономия от проведенных аукционов</t>
  </si>
  <si>
    <t xml:space="preserve">Основное мероприятие 1.3. Содержание автомобильных дорог общего пользования местного значения и искусственных сооружений на них                                                                                                                                                     </t>
  </si>
  <si>
    <t>Поддержание технического
 состояния сети автомобильных дорог общего пользования местного значения в целях сохранения их протяженности</t>
  </si>
  <si>
    <t>Содержание автомобильных дорог протяжённостью 350 км</t>
  </si>
  <si>
    <t>1. Экономия от проведённых аукционов</t>
  </si>
  <si>
    <t>Основное мероприятие 1.4. Проведение мероприятия по поддержанию горэлектротранспорта посредством предоставления субсидии на компенсацию выпадающих доходов из-за разницы между экономически обоснованным тарифом и установленным тарифом на перевозку пассажиров и багажа горэлектротранспортом</t>
  </si>
  <si>
    <t>Муниципальное унитарное предприятие «Городской пассажирский транспорт» 
(далее МУП «ГПТ») 
главный экономист Г.В.Сальникова</t>
  </si>
  <si>
    <t>Сохранение экологически чистого вида транспорта в городе Волгодонске, повышение качества пассажирских перевозок, повышение уровня безопасности перевозок пассажиров</t>
  </si>
  <si>
    <r>
      <t xml:space="preserve">Горэлектро-транспортом перевезено </t>
    </r>
    <r>
      <rPr>
        <sz val="12"/>
        <color indexed="10"/>
        <rFont val="Times New Roman"/>
        <family val="1"/>
      </rPr>
      <t xml:space="preserve">8351,9 </t>
    </r>
    <r>
      <rPr>
        <sz val="12"/>
        <rFont val="Times New Roman"/>
        <family val="1"/>
      </rPr>
      <t>тысяч пассажиров (</t>
    </r>
    <r>
      <rPr>
        <sz val="12"/>
        <color indexed="10"/>
        <rFont val="Times New Roman"/>
        <family val="1"/>
      </rPr>
      <t>33,5%</t>
    </r>
    <r>
      <rPr>
        <sz val="12"/>
        <rFont val="Times New Roman"/>
        <family val="1"/>
      </rPr>
      <t xml:space="preserve"> от общего количества перевезённых за год пассажиров)</t>
    </r>
  </si>
  <si>
    <t>Основное мероприятие 1.5. Строительство объектов муниципальной собственности.</t>
  </si>
  <si>
    <t xml:space="preserve">Муниципальное казённое учреждение «Департамент строительства» (далее МКУ «ДС»)
</t>
  </si>
  <si>
    <t>Строительство 2 -х подъездных дорог к дошкольным образовательным организациям - 1,62 км и 1-ой внутриквартальной автомобильной дороги - 0,51 км</t>
  </si>
  <si>
    <t>Построена внутриквартальная автомобильная дорога протяженностью 0,51 км</t>
  </si>
  <si>
    <t>ПЕРЕЧЕНЬ
нереализованных или реализованных не в полном объеме основных мероприятий  подпрограмм и мероприятий ведомственных целевых программ  муниципальной программы города Волгодонска 
"Благоустроенный город" за 2016 год</t>
  </si>
  <si>
    <t xml:space="preserve">Строительство городского кладбища №3 в городе Волгодонске  (ограждение и подготовительные работы по планировке территории кладбища №3)
</t>
  </si>
  <si>
    <t xml:space="preserve">Основное мероприятие 1.
Организация благоустройства территории города 
</t>
  </si>
  <si>
    <t>Разработка ПСД на строительство объектов муниципальной собственности</t>
  </si>
  <si>
    <t xml:space="preserve"> МКУ «ДСиГХ»
Начальник  оперативного отдела 
А.А. Леонов</t>
  </si>
  <si>
    <t>Разработка ПСД</t>
  </si>
  <si>
    <t>Не проведена экспертиза проекта</t>
  </si>
  <si>
    <t>В связи с вводом в эксплуатацию третьего пускового комплекса городского кладбища № 2</t>
  </si>
  <si>
    <t>Разработана ПСД</t>
  </si>
  <si>
    <t xml:space="preserve">Уменьшение бюджетных ассигнований за счет средств местного бюджета по расходам на строительство кладбища №3  в связи со сложившейся экономией от проведения торгов </t>
  </si>
  <si>
    <t>Экономия при проведении торгов, потребность в средствах на содержание приобретенного автотранспорта, выполняющего работы по  благоустройству</t>
  </si>
  <si>
    <t>Сроки реализации мероприятия перенесены на 2017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</si>
</sst>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#,##0.0"/>
    <numFmt numFmtId="175" formatCode="0.000000000"/>
    <numFmt numFmtId="176" formatCode="0.0000000000"/>
    <numFmt numFmtId="177" formatCode="[$-FC19]d\ mmmm\ yyyy\ &quot;г.&quot;"/>
    <numFmt numFmtId="178" formatCode="#,##0.000"/>
    <numFmt numFmtId="179" formatCode="#,##0.000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i/>
      <sz val="12"/>
      <name val="Times New Roman"/>
      <family val="1"/>
    </font>
    <font>
      <sz val="14"/>
      <name val="Arial Cyr"/>
      <family val="2"/>
    </font>
    <font>
      <sz val="13"/>
      <name val="Calibri"/>
      <family val="2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2" fillId="0" borderId="0" xfId="0" applyFont="1" applyBorder="1" applyAlignment="1">
      <alignment/>
    </xf>
    <xf numFmtId="174" fontId="2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174" fontId="4" fillId="0" borderId="11" xfId="0" applyNumberFormat="1" applyFont="1" applyFill="1" applyBorder="1" applyAlignment="1">
      <alignment wrapText="1"/>
    </xf>
    <xf numFmtId="17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174" fontId="2" fillId="0" borderId="0" xfId="0" applyNumberFormat="1" applyFont="1" applyFill="1" applyBorder="1" applyAlignment="1">
      <alignment vertical="top" wrapText="1"/>
    </xf>
    <xf numFmtId="174" fontId="4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justify"/>
    </xf>
    <xf numFmtId="4" fontId="0" fillId="0" borderId="0" xfId="0" applyNumberFormat="1" applyFill="1" applyAlignment="1">
      <alignment vertical="top"/>
    </xf>
    <xf numFmtId="0" fontId="12" fillId="0" borderId="0" xfId="0" applyFont="1" applyAlignment="1">
      <alignment horizontal="justify"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174" fontId="2" fillId="0" borderId="10" xfId="0" applyNumberFormat="1" applyFont="1" applyFill="1" applyBorder="1" applyAlignment="1">
      <alignment vertical="center" shrinkToFit="1"/>
    </xf>
    <xf numFmtId="174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7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14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wrapText="1"/>
    </xf>
    <xf numFmtId="172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/>
    </xf>
    <xf numFmtId="0" fontId="2" fillId="24" borderId="16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4" fontId="34" fillId="0" borderId="0" xfId="0" applyNumberFormat="1" applyFont="1" applyFill="1" applyAlignment="1">
      <alignment wrapText="1"/>
    </xf>
    <xf numFmtId="174" fontId="35" fillId="0" borderId="10" xfId="0" applyNumberFormat="1" applyFont="1" applyBorder="1" applyAlignment="1">
      <alignment horizontal="center" vertical="center" wrapText="1"/>
    </xf>
    <xf numFmtId="164" fontId="35" fillId="0" borderId="10" xfId="0" applyNumberFormat="1" applyFont="1" applyBorder="1" applyAlignment="1">
      <alignment horizontal="center" vertical="center" wrapText="1"/>
    </xf>
    <xf numFmtId="169" fontId="2" fillId="0" borderId="0" xfId="0" applyNumberFormat="1" applyFont="1" applyBorder="1" applyAlignment="1">
      <alignment/>
    </xf>
    <xf numFmtId="0" fontId="0" fillId="0" borderId="0" xfId="56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56" applyFont="1" applyFill="1" applyBorder="1" applyAlignment="1">
      <alignment horizontal="center" vertical="top" wrapText="1"/>
    </xf>
    <xf numFmtId="0" fontId="12" fillId="0" borderId="10" xfId="56" applyFont="1" applyFill="1" applyBorder="1" applyAlignment="1">
      <alignment horizontal="center" vertical="center" wrapText="1"/>
    </xf>
    <xf numFmtId="0" fontId="12" fillId="0" borderId="18" xfId="56" applyFont="1" applyFill="1" applyBorder="1" applyAlignment="1">
      <alignment horizontal="center" vertical="center" wrapText="1"/>
    </xf>
    <xf numFmtId="0" fontId="12" fillId="0" borderId="10" xfId="56" applyFont="1" applyFill="1" applyBorder="1" applyAlignment="1">
      <alignment vertical="top" wrapText="1"/>
    </xf>
    <xf numFmtId="0" fontId="12" fillId="0" borderId="19" xfId="56" applyFont="1" applyFill="1" applyBorder="1" applyAlignment="1">
      <alignment vertical="top" wrapText="1"/>
    </xf>
    <xf numFmtId="0" fontId="12" fillId="0" borderId="0" xfId="56" applyFont="1" applyFill="1" applyAlignment="1">
      <alignment horizontal="right"/>
    </xf>
    <xf numFmtId="0" fontId="12" fillId="0" borderId="0" xfId="56" applyFont="1" applyFill="1" applyAlignment="1">
      <alignment/>
    </xf>
    <xf numFmtId="0" fontId="12" fillId="0" borderId="0" xfId="56" applyFont="1" applyFill="1" applyAlignment="1">
      <alignment horizontal="justify"/>
    </xf>
    <xf numFmtId="0" fontId="12" fillId="0" borderId="0" xfId="56" applyFont="1" applyFill="1" applyBorder="1" applyAlignment="1">
      <alignment/>
    </xf>
    <xf numFmtId="0" fontId="36" fillId="0" borderId="0" xfId="56" applyFont="1" applyFill="1" applyBorder="1" applyAlignment="1">
      <alignment/>
    </xf>
    <xf numFmtId="0" fontId="15" fillId="0" borderId="10" xfId="56" applyFont="1" applyFill="1" applyBorder="1" applyAlignment="1">
      <alignment horizontal="center" vertical="top" wrapText="1"/>
    </xf>
    <xf numFmtId="0" fontId="15" fillId="0" borderId="10" xfId="56" applyFont="1" applyFill="1" applyBorder="1" applyAlignment="1">
      <alignment vertical="top" wrapText="1"/>
    </xf>
    <xf numFmtId="164" fontId="15" fillId="0" borderId="10" xfId="56" applyNumberFormat="1" applyFont="1" applyFill="1" applyBorder="1" applyAlignment="1">
      <alignment horizontal="center" vertical="top" wrapText="1"/>
    </xf>
    <xf numFmtId="174" fontId="15" fillId="0" borderId="10" xfId="0" applyNumberFormat="1" applyFont="1" applyFill="1" applyBorder="1" applyAlignment="1">
      <alignment horizontal="left" vertical="top" wrapText="1"/>
    </xf>
    <xf numFmtId="174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174" fontId="15" fillId="0" borderId="10" xfId="56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0" xfId="56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right"/>
    </xf>
    <xf numFmtId="0" fontId="38" fillId="0" borderId="0" xfId="0" applyFont="1" applyFill="1" applyAlignment="1">
      <alignment/>
    </xf>
    <xf numFmtId="0" fontId="2" fillId="0" borderId="0" xfId="56" applyFont="1" applyFill="1" applyAlignment="1">
      <alignment horizontal="justify"/>
    </xf>
    <xf numFmtId="0" fontId="12" fillId="0" borderId="0" xfId="0" applyFont="1" applyBorder="1" applyAlignment="1">
      <alignment/>
    </xf>
    <xf numFmtId="0" fontId="34" fillId="0" borderId="0" xfId="0" applyFont="1" applyFill="1" applyAlignment="1">
      <alignment/>
    </xf>
    <xf numFmtId="0" fontId="12" fillId="0" borderId="0" xfId="0" applyFont="1" applyBorder="1" applyAlignment="1">
      <alignment horizontal="right"/>
    </xf>
    <xf numFmtId="0" fontId="38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12" fillId="0" borderId="20" xfId="56" applyFont="1" applyFill="1" applyBorder="1" applyAlignment="1">
      <alignment vertical="top" wrapText="1"/>
    </xf>
    <xf numFmtId="0" fontId="12" fillId="0" borderId="21" xfId="56" applyFont="1" applyFill="1" applyBorder="1" applyAlignment="1">
      <alignment vertical="top" wrapText="1"/>
    </xf>
    <xf numFmtId="0" fontId="12" fillId="0" borderId="16" xfId="56" applyFont="1" applyFill="1" applyBorder="1" applyAlignment="1">
      <alignment vertical="top" wrapText="1"/>
    </xf>
    <xf numFmtId="174" fontId="15" fillId="25" borderId="10" xfId="0" applyNumberFormat="1" applyFont="1" applyFill="1" applyBorder="1" applyAlignment="1">
      <alignment horizontal="center" vertical="top" wrapText="1"/>
    </xf>
    <xf numFmtId="174" fontId="0" fillId="0" borderId="0" xfId="56" applyNumberFormat="1" applyFont="1" applyFill="1" applyAlignment="1">
      <alignment/>
    </xf>
    <xf numFmtId="0" fontId="2" fillId="0" borderId="0" xfId="0" applyFont="1" applyBorder="1" applyAlignment="1">
      <alignment wrapText="1"/>
    </xf>
    <xf numFmtId="174" fontId="0" fillId="0" borderId="0" xfId="0" applyNumberForma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164" fontId="3" fillId="0" borderId="1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164" fontId="15" fillId="0" borderId="1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vertical="top" wrapText="1"/>
    </xf>
    <xf numFmtId="174" fontId="15" fillId="0" borderId="16" xfId="0" applyNumberFormat="1" applyFont="1" applyFill="1" applyBorder="1" applyAlignment="1">
      <alignment horizontal="center" vertical="top" wrapText="1"/>
    </xf>
    <xf numFmtId="164" fontId="15" fillId="0" borderId="10" xfId="56" applyNumberFormat="1" applyFont="1" applyFill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/>
    </xf>
    <xf numFmtId="164" fontId="15" fillId="0" borderId="10" xfId="56" applyNumberFormat="1" applyFont="1" applyFill="1" applyBorder="1" applyAlignment="1">
      <alignment horizontal="center" vertical="top" wrapText="1"/>
    </xf>
    <xf numFmtId="174" fontId="15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164" fontId="4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Alignment="1">
      <alignment horizontal="center"/>
    </xf>
    <xf numFmtId="16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left" vertical="top" shrinkToFit="1"/>
    </xf>
    <xf numFmtId="14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shrinkToFit="1"/>
    </xf>
    <xf numFmtId="14" fontId="3" fillId="0" borderId="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shrinkToFit="1"/>
    </xf>
    <xf numFmtId="0" fontId="37" fillId="0" borderId="10" xfId="0" applyFont="1" applyFill="1" applyBorder="1" applyAlignment="1">
      <alignment vertical="top"/>
    </xf>
    <xf numFmtId="0" fontId="15" fillId="0" borderId="15" xfId="56" applyFont="1" applyFill="1" applyBorder="1" applyAlignment="1">
      <alignment vertical="top" wrapText="1"/>
    </xf>
    <xf numFmtId="0" fontId="15" fillId="0" borderId="10" xfId="56" applyFont="1" applyFill="1" applyBorder="1" applyAlignment="1">
      <alignment wrapText="1"/>
    </xf>
    <xf numFmtId="174" fontId="15" fillId="0" borderId="15" xfId="0" applyNumberFormat="1" applyFont="1" applyFill="1" applyBorder="1" applyAlignment="1">
      <alignment horizontal="center" vertical="top" wrapText="1"/>
    </xf>
    <xf numFmtId="174" fontId="15" fillId="0" borderId="15" xfId="0" applyNumberFormat="1" applyFont="1" applyFill="1" applyBorder="1" applyAlignment="1">
      <alignment horizontal="left" vertical="top" wrapText="1"/>
    </xf>
    <xf numFmtId="174" fontId="15" fillId="25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0" fontId="15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174" fontId="2" fillId="0" borderId="12" xfId="0" applyNumberFormat="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vertical="top" wrapText="1"/>
    </xf>
    <xf numFmtId="0" fontId="2" fillId="24" borderId="16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1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24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2" fillId="0" borderId="0" xfId="56" applyFont="1" applyFill="1" applyBorder="1" applyAlignment="1">
      <alignment horizontal="right" vertical="top" wrapText="1"/>
    </xf>
    <xf numFmtId="0" fontId="12" fillId="0" borderId="0" xfId="56" applyFont="1" applyFill="1" applyBorder="1" applyAlignment="1">
      <alignment horizontal="center" vertical="top" wrapText="1"/>
    </xf>
    <xf numFmtId="0" fontId="12" fillId="0" borderId="10" xfId="56" applyFont="1" applyFill="1" applyBorder="1" applyAlignment="1">
      <alignment horizontal="center" vertical="center" wrapText="1"/>
    </xf>
    <xf numFmtId="0" fontId="12" fillId="0" borderId="0" xfId="56" applyFont="1" applyFill="1" applyBorder="1" applyAlignment="1">
      <alignment horizontal="justify"/>
    </xf>
    <xf numFmtId="164" fontId="15" fillId="0" borderId="15" xfId="56" applyNumberFormat="1" applyFont="1" applyFill="1" applyBorder="1" applyAlignment="1">
      <alignment horizontal="center" vertical="top" wrapText="1"/>
    </xf>
    <xf numFmtId="164" fontId="15" fillId="0" borderId="12" xfId="56" applyNumberFormat="1" applyFont="1" applyFill="1" applyBorder="1" applyAlignment="1">
      <alignment horizontal="center" vertical="top" wrapText="1"/>
    </xf>
    <xf numFmtId="0" fontId="15" fillId="0" borderId="10" xfId="56" applyFont="1" applyFill="1" applyBorder="1" applyAlignment="1">
      <alignment horizontal="center" vertical="top" wrapText="1"/>
    </xf>
    <xf numFmtId="0" fontId="12" fillId="0" borderId="15" xfId="56" applyFont="1" applyFill="1" applyBorder="1" applyAlignment="1">
      <alignment horizontal="left" vertical="top" wrapText="1"/>
    </xf>
    <xf numFmtId="0" fontId="12" fillId="0" borderId="12" xfId="56" applyFont="1" applyFill="1" applyBorder="1" applyAlignment="1">
      <alignment horizontal="left" vertical="top" wrapText="1"/>
    </xf>
    <xf numFmtId="0" fontId="12" fillId="0" borderId="16" xfId="56" applyFont="1" applyFill="1" applyBorder="1" applyAlignment="1">
      <alignment horizontal="left" vertical="top" wrapText="1"/>
    </xf>
    <xf numFmtId="0" fontId="12" fillId="0" borderId="21" xfId="56" applyFont="1" applyFill="1" applyBorder="1" applyAlignment="1">
      <alignment horizontal="left" vertical="top" wrapText="1"/>
    </xf>
    <xf numFmtId="0" fontId="12" fillId="0" borderId="15" xfId="56" applyFont="1" applyFill="1" applyBorder="1" applyAlignment="1">
      <alignment vertical="top" wrapText="1"/>
    </xf>
    <xf numFmtId="0" fontId="12" fillId="0" borderId="16" xfId="56" applyFont="1" applyFill="1" applyBorder="1" applyAlignment="1">
      <alignment vertical="top" wrapText="1"/>
    </xf>
    <xf numFmtId="0" fontId="12" fillId="0" borderId="12" xfId="56" applyFont="1" applyFill="1" applyBorder="1" applyAlignment="1">
      <alignment vertical="top" wrapText="1"/>
    </xf>
    <xf numFmtId="0" fontId="15" fillId="0" borderId="15" xfId="56" applyFont="1" applyFill="1" applyBorder="1" applyAlignment="1">
      <alignment vertical="top" wrapText="1"/>
    </xf>
    <xf numFmtId="0" fontId="15" fillId="0" borderId="12" xfId="56" applyFont="1" applyFill="1" applyBorder="1" applyAlignment="1">
      <alignment vertical="top" wrapText="1"/>
    </xf>
    <xf numFmtId="0" fontId="12" fillId="0" borderId="0" xfId="56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4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4">
      <selection activeCell="J5" sqref="J5"/>
    </sheetView>
  </sheetViews>
  <sheetFormatPr defaultColWidth="9.00390625" defaultRowHeight="12.75"/>
  <cols>
    <col min="1" max="1" width="4.00390625" style="17" customWidth="1"/>
    <col min="2" max="2" width="21.75390625" style="17" customWidth="1"/>
    <col min="3" max="3" width="13.375" style="17" customWidth="1"/>
    <col min="4" max="4" width="10.625" style="17" customWidth="1"/>
    <col min="5" max="5" width="10.75390625" style="17" customWidth="1"/>
    <col min="6" max="6" width="14.00390625" style="17" customWidth="1"/>
    <col min="7" max="7" width="24.375" style="17" customWidth="1"/>
    <col min="8" max="16384" width="9.125" style="17" customWidth="1"/>
  </cols>
  <sheetData>
    <row r="1" ht="15.75">
      <c r="G1" s="4" t="s">
        <v>188</v>
      </c>
    </row>
    <row r="2" spans="1:7" ht="15.75">
      <c r="A2" s="200" t="s">
        <v>70</v>
      </c>
      <c r="B2" s="200"/>
      <c r="C2" s="200"/>
      <c r="D2" s="200"/>
      <c r="E2" s="200"/>
      <c r="F2" s="200"/>
      <c r="G2" s="200"/>
    </row>
    <row r="3" spans="1:7" ht="31.5" customHeight="1">
      <c r="A3" s="201" t="s">
        <v>195</v>
      </c>
      <c r="B3" s="201"/>
      <c r="C3" s="201"/>
      <c r="D3" s="201"/>
      <c r="E3" s="201"/>
      <c r="F3" s="201"/>
      <c r="G3" s="201"/>
    </row>
    <row r="4" spans="1:7" ht="15.75">
      <c r="A4" s="202" t="s">
        <v>28</v>
      </c>
      <c r="B4" s="204" t="s">
        <v>189</v>
      </c>
      <c r="C4" s="204" t="s">
        <v>190</v>
      </c>
      <c r="D4" s="206" t="s">
        <v>191</v>
      </c>
      <c r="E4" s="207"/>
      <c r="F4" s="208"/>
      <c r="G4" s="204" t="s">
        <v>192</v>
      </c>
    </row>
    <row r="5" spans="1:7" ht="171" customHeight="1">
      <c r="A5" s="203"/>
      <c r="B5" s="205"/>
      <c r="C5" s="205"/>
      <c r="D5" s="129" t="s">
        <v>41</v>
      </c>
      <c r="E5" s="129" t="s">
        <v>40</v>
      </c>
      <c r="F5" s="129" t="s">
        <v>43</v>
      </c>
      <c r="G5" s="205"/>
    </row>
    <row r="6" spans="1:11" s="8" customFormat="1" ht="21" customHeight="1">
      <c r="A6" s="135"/>
      <c r="B6" s="210" t="s">
        <v>196</v>
      </c>
      <c r="C6" s="211"/>
      <c r="D6" s="211"/>
      <c r="E6" s="211"/>
      <c r="F6" s="211"/>
      <c r="G6" s="212"/>
      <c r="H6" s="130"/>
      <c r="I6" s="130"/>
      <c r="J6" s="130"/>
      <c r="K6" s="130"/>
    </row>
    <row r="7" spans="1:11" s="8" customFormat="1" ht="19.5" customHeight="1" hidden="1">
      <c r="A7" s="135"/>
      <c r="B7" s="213" t="s">
        <v>193</v>
      </c>
      <c r="C7" s="213"/>
      <c r="D7" s="213"/>
      <c r="E7" s="213"/>
      <c r="F7" s="213"/>
      <c r="G7" s="213"/>
      <c r="H7" s="130"/>
      <c r="I7" s="130"/>
      <c r="J7" s="130"/>
      <c r="K7" s="130"/>
    </row>
    <row r="8" spans="1:10" ht="139.5" customHeight="1">
      <c r="A8" s="136" t="s">
        <v>31</v>
      </c>
      <c r="B8" s="136" t="s">
        <v>197</v>
      </c>
      <c r="C8" s="137">
        <f>D8+E8+F8</f>
        <v>0.09714629999999999</v>
      </c>
      <c r="D8" s="143">
        <f>(3.99356+93.15274)/1000</f>
        <v>0.09714629999999999</v>
      </c>
      <c r="E8" s="137">
        <v>0</v>
      </c>
      <c r="F8" s="137">
        <v>0</v>
      </c>
      <c r="G8" s="216" t="s">
        <v>198</v>
      </c>
      <c r="H8" s="138"/>
      <c r="I8" s="8"/>
      <c r="J8" s="8"/>
    </row>
    <row r="9" spans="1:8" ht="96.75" customHeight="1">
      <c r="A9" s="136"/>
      <c r="B9" s="139" t="s">
        <v>136</v>
      </c>
      <c r="C9" s="137">
        <f>D9+E9+F9</f>
        <v>2566.3</v>
      </c>
      <c r="D9" s="137">
        <v>2566.3</v>
      </c>
      <c r="E9" s="137">
        <v>0</v>
      </c>
      <c r="F9" s="137">
        <v>0</v>
      </c>
      <c r="G9" s="217"/>
      <c r="H9" s="138"/>
    </row>
    <row r="10" spans="1:7" ht="96.75" customHeight="1">
      <c r="A10" s="135" t="s">
        <v>32</v>
      </c>
      <c r="B10" s="32" t="s">
        <v>199</v>
      </c>
      <c r="C10" s="137">
        <f>D10+E10+F10</f>
        <v>0</v>
      </c>
      <c r="D10" s="69">
        <v>0</v>
      </c>
      <c r="E10" s="69">
        <v>0</v>
      </c>
      <c r="F10" s="69">
        <v>0</v>
      </c>
      <c r="G10" s="160"/>
    </row>
    <row r="11" spans="1:7" ht="15.75">
      <c r="A11" s="59"/>
      <c r="B11" s="140" t="s">
        <v>38</v>
      </c>
      <c r="C11" s="141">
        <f>C8+C10+C9</f>
        <v>2566.3971463000003</v>
      </c>
      <c r="D11" s="141">
        <f>D8+D10</f>
        <v>0.09714629999999999</v>
      </c>
      <c r="E11" s="141">
        <f>E8+E10</f>
        <v>0</v>
      </c>
      <c r="F11" s="141">
        <f>F8+F10</f>
        <v>0</v>
      </c>
      <c r="G11" s="59"/>
    </row>
    <row r="12" spans="1:7" ht="15.75">
      <c r="A12" s="8"/>
      <c r="B12" s="127"/>
      <c r="C12" s="142"/>
      <c r="D12" s="142"/>
      <c r="E12" s="142"/>
      <c r="F12" s="142"/>
      <c r="G12" s="8"/>
    </row>
    <row r="13" spans="1:2" ht="15.75">
      <c r="A13" s="17" t="s">
        <v>69</v>
      </c>
      <c r="B13" s="18"/>
    </row>
    <row r="14" spans="1:7" ht="15.75">
      <c r="A14" s="17" t="s">
        <v>194</v>
      </c>
      <c r="B14" s="18"/>
      <c r="G14" s="17" t="s">
        <v>178</v>
      </c>
    </row>
    <row r="15" ht="15.75">
      <c r="A15" s="3"/>
    </row>
    <row r="16" spans="1:7" ht="15.75">
      <c r="A16" s="214" t="s">
        <v>54</v>
      </c>
      <c r="B16" s="214"/>
      <c r="C16" s="214"/>
      <c r="D16" s="214"/>
      <c r="G16" s="17" t="s">
        <v>46</v>
      </c>
    </row>
    <row r="17" spans="1:4" ht="15.75">
      <c r="A17" s="3"/>
      <c r="B17" s="3"/>
      <c r="C17" s="3"/>
      <c r="D17" s="3"/>
    </row>
    <row r="18" spans="1:8" ht="15.75">
      <c r="A18" s="10" t="s">
        <v>47</v>
      </c>
      <c r="B18" s="10"/>
      <c r="C18" s="12"/>
      <c r="D18" s="41"/>
      <c r="G18" s="215" t="s">
        <v>25</v>
      </c>
      <c r="H18" s="215"/>
    </row>
    <row r="19" ht="15.75">
      <c r="A19" s="3"/>
    </row>
    <row r="20" spans="1:2" ht="15.75">
      <c r="A20" s="209" t="s">
        <v>55</v>
      </c>
      <c r="B20" s="209"/>
    </row>
    <row r="21" spans="1:7" ht="15.75">
      <c r="A21" s="209" t="s">
        <v>49</v>
      </c>
      <c r="B21" s="209"/>
      <c r="C21"/>
      <c r="D21"/>
      <c r="E21"/>
      <c r="F21"/>
      <c r="G21"/>
    </row>
  </sheetData>
  <mergeCells count="14">
    <mergeCell ref="A20:B20"/>
    <mergeCell ref="A21:B21"/>
    <mergeCell ref="B6:G6"/>
    <mergeCell ref="B7:G7"/>
    <mergeCell ref="A16:D16"/>
    <mergeCell ref="G18:H18"/>
    <mergeCell ref="G8:G9"/>
    <mergeCell ref="A2:G2"/>
    <mergeCell ref="A3:G3"/>
    <mergeCell ref="A4:A5"/>
    <mergeCell ref="B4:B5"/>
    <mergeCell ref="C4:C5"/>
    <mergeCell ref="D4:F4"/>
    <mergeCell ref="G4:G5"/>
  </mergeCells>
  <printOptions/>
  <pageMargins left="0.33" right="0.22" top="0.47" bottom="0.41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C1">
      <selection activeCell="C4" sqref="C4:C5"/>
    </sheetView>
  </sheetViews>
  <sheetFormatPr defaultColWidth="9.00390625" defaultRowHeight="12.75"/>
  <cols>
    <col min="1" max="1" width="6.75390625" style="36" customWidth="1"/>
    <col min="2" max="2" width="26.75390625" style="36" customWidth="1"/>
    <col min="3" max="3" width="19.00390625" style="36" customWidth="1"/>
    <col min="4" max="4" width="9.00390625" style="36" hidden="1" customWidth="1"/>
    <col min="5" max="5" width="11.75390625" style="36" customWidth="1"/>
    <col min="6" max="7" width="11.375" style="36" customWidth="1"/>
    <col min="8" max="8" width="14.375" style="36" customWidth="1"/>
    <col min="9" max="9" width="12.75390625" style="36" customWidth="1"/>
    <col min="10" max="10" width="23.25390625" style="36" customWidth="1"/>
    <col min="11" max="16384" width="9.125" style="36" customWidth="1"/>
  </cols>
  <sheetData>
    <row r="1" spans="1:10" ht="15.75">
      <c r="A1" s="219" t="s">
        <v>252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63.75" customHeight="1">
      <c r="A2" s="220" t="s">
        <v>290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162"/>
      <c r="B3" s="115"/>
      <c r="C3" s="115"/>
      <c r="D3" s="115"/>
      <c r="E3" s="115"/>
      <c r="F3" s="115"/>
      <c r="G3" s="115"/>
      <c r="H3" s="115"/>
      <c r="I3" s="115"/>
      <c r="J3" s="115"/>
    </row>
    <row r="4" spans="1:10" ht="24.75" customHeight="1">
      <c r="A4" s="213" t="s">
        <v>28</v>
      </c>
      <c r="B4" s="213" t="s">
        <v>253</v>
      </c>
      <c r="C4" s="213" t="s">
        <v>254</v>
      </c>
      <c r="D4" s="22" t="s">
        <v>255</v>
      </c>
      <c r="E4" s="213" t="s">
        <v>256</v>
      </c>
      <c r="F4" s="213" t="s">
        <v>257</v>
      </c>
      <c r="G4" s="213"/>
      <c r="H4" s="213" t="s">
        <v>258</v>
      </c>
      <c r="I4" s="213"/>
      <c r="J4" s="213" t="s">
        <v>259</v>
      </c>
    </row>
    <row r="5" spans="1:10" ht="58.5" customHeight="1">
      <c r="A5" s="213"/>
      <c r="B5" s="213"/>
      <c r="C5" s="213"/>
      <c r="D5" s="22" t="s">
        <v>260</v>
      </c>
      <c r="E5" s="213"/>
      <c r="F5" s="22" t="s">
        <v>260</v>
      </c>
      <c r="G5" s="22" t="s">
        <v>261</v>
      </c>
      <c r="H5" s="22" t="s">
        <v>262</v>
      </c>
      <c r="I5" s="22" t="s">
        <v>263</v>
      </c>
      <c r="J5" s="213"/>
    </row>
    <row r="6" spans="1:10" ht="15.75">
      <c r="A6" s="22">
        <v>1</v>
      </c>
      <c r="B6" s="22">
        <v>2</v>
      </c>
      <c r="C6" s="22">
        <v>3</v>
      </c>
      <c r="D6" s="22">
        <v>4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</row>
    <row r="7" spans="1:10" ht="16.5" customHeight="1" hidden="1">
      <c r="A7" s="213" t="s">
        <v>264</v>
      </c>
      <c r="B7" s="213"/>
      <c r="C7" s="213"/>
      <c r="D7" s="213"/>
      <c r="E7" s="213"/>
      <c r="F7" s="213"/>
      <c r="G7" s="213"/>
      <c r="H7" s="213"/>
      <c r="I7" s="213"/>
      <c r="J7" s="213"/>
    </row>
    <row r="8" spans="1:10" ht="16.5" customHeight="1" hidden="1">
      <c r="A8" s="213" t="s">
        <v>193</v>
      </c>
      <c r="B8" s="213"/>
      <c r="C8" s="213"/>
      <c r="D8" s="213"/>
      <c r="E8" s="213"/>
      <c r="F8" s="213"/>
      <c r="G8" s="213"/>
      <c r="H8" s="213"/>
      <c r="I8" s="213"/>
      <c r="J8" s="213"/>
    </row>
    <row r="9" spans="1:10" ht="162.75" customHeight="1" hidden="1">
      <c r="A9" s="163"/>
      <c r="B9" s="32" t="s">
        <v>264</v>
      </c>
      <c r="C9" s="32" t="s">
        <v>265</v>
      </c>
      <c r="D9" s="164">
        <v>42005</v>
      </c>
      <c r="E9" s="164">
        <v>42369</v>
      </c>
      <c r="F9" s="164">
        <v>42005</v>
      </c>
      <c r="G9" s="164">
        <v>42369</v>
      </c>
      <c r="H9" s="32" t="s">
        <v>266</v>
      </c>
      <c r="I9" s="32" t="s">
        <v>267</v>
      </c>
      <c r="J9" s="32"/>
    </row>
    <row r="10" spans="1:12" ht="224.25" customHeight="1" hidden="1">
      <c r="A10" s="165" t="s">
        <v>31</v>
      </c>
      <c r="B10" s="32" t="s">
        <v>268</v>
      </c>
      <c r="C10" s="32" t="s">
        <v>269</v>
      </c>
      <c r="D10" s="164">
        <v>42005</v>
      </c>
      <c r="E10" s="164">
        <v>42369</v>
      </c>
      <c r="F10" s="164">
        <v>42195</v>
      </c>
      <c r="G10" s="164">
        <v>42369</v>
      </c>
      <c r="H10" s="32" t="s">
        <v>270</v>
      </c>
      <c r="I10" s="32" t="s">
        <v>271</v>
      </c>
      <c r="J10" s="32" t="s">
        <v>272</v>
      </c>
      <c r="L10" s="3"/>
    </row>
    <row r="11" spans="1:12" ht="141.75" customHeight="1" hidden="1">
      <c r="A11" s="165" t="s">
        <v>32</v>
      </c>
      <c r="B11" s="32" t="s">
        <v>273</v>
      </c>
      <c r="C11" s="32" t="s">
        <v>274</v>
      </c>
      <c r="D11" s="164">
        <v>42005</v>
      </c>
      <c r="E11" s="164">
        <v>42369</v>
      </c>
      <c r="F11" s="164">
        <v>42095</v>
      </c>
      <c r="G11" s="164">
        <v>42369</v>
      </c>
      <c r="H11" s="1" t="s">
        <v>275</v>
      </c>
      <c r="I11" s="32" t="s">
        <v>276</v>
      </c>
      <c r="J11" s="32" t="s">
        <v>277</v>
      </c>
      <c r="L11" s="3"/>
    </row>
    <row r="12" spans="1:12" ht="147.75" customHeight="1" hidden="1">
      <c r="A12" s="165" t="s">
        <v>33</v>
      </c>
      <c r="B12" s="32" t="s">
        <v>278</v>
      </c>
      <c r="C12" s="32" t="s">
        <v>274</v>
      </c>
      <c r="D12" s="164">
        <v>42005</v>
      </c>
      <c r="E12" s="164">
        <v>42369</v>
      </c>
      <c r="F12" s="164">
        <v>42005</v>
      </c>
      <c r="G12" s="164">
        <v>42369</v>
      </c>
      <c r="H12" s="1" t="s">
        <v>279</v>
      </c>
      <c r="I12" s="32" t="s">
        <v>280</v>
      </c>
      <c r="J12" s="32" t="s">
        <v>281</v>
      </c>
      <c r="L12" s="3"/>
    </row>
    <row r="13" spans="1:12" ht="358.5" customHeight="1" hidden="1">
      <c r="A13" s="165" t="s">
        <v>51</v>
      </c>
      <c r="B13" s="32" t="s">
        <v>282</v>
      </c>
      <c r="C13" s="32" t="s">
        <v>283</v>
      </c>
      <c r="D13" s="164">
        <v>42005</v>
      </c>
      <c r="E13" s="164">
        <v>42369</v>
      </c>
      <c r="F13" s="164">
        <v>42005</v>
      </c>
      <c r="G13" s="164">
        <v>42369</v>
      </c>
      <c r="H13" s="32" t="s">
        <v>284</v>
      </c>
      <c r="I13" s="32" t="s">
        <v>285</v>
      </c>
      <c r="J13" s="32"/>
      <c r="L13" s="3"/>
    </row>
    <row r="14" spans="1:10" ht="114.75" customHeight="1" hidden="1">
      <c r="A14" s="165" t="s">
        <v>31</v>
      </c>
      <c r="B14" s="27" t="s">
        <v>286</v>
      </c>
      <c r="C14" s="32" t="s">
        <v>287</v>
      </c>
      <c r="D14" s="164">
        <v>42005</v>
      </c>
      <c r="E14" s="164"/>
      <c r="F14" s="164"/>
      <c r="G14" s="164"/>
      <c r="H14" s="32" t="s">
        <v>288</v>
      </c>
      <c r="I14" s="32" t="s">
        <v>289</v>
      </c>
      <c r="J14" s="32"/>
    </row>
    <row r="15" spans="1:10" ht="66" customHeight="1">
      <c r="A15" s="165" t="s">
        <v>31</v>
      </c>
      <c r="B15" s="1" t="s">
        <v>292</v>
      </c>
      <c r="C15" s="166"/>
      <c r="D15" s="166"/>
      <c r="E15" s="166"/>
      <c r="F15" s="166"/>
      <c r="G15" s="166"/>
      <c r="H15" s="166"/>
      <c r="I15" s="166"/>
      <c r="J15" s="166"/>
    </row>
    <row r="16" spans="1:10" ht="78" customHeight="1">
      <c r="A16" s="165"/>
      <c r="B16" s="1" t="s">
        <v>293</v>
      </c>
      <c r="C16" s="32" t="s">
        <v>294</v>
      </c>
      <c r="D16" s="164">
        <v>42005</v>
      </c>
      <c r="E16" s="172">
        <v>42735</v>
      </c>
      <c r="F16" s="172">
        <v>42507</v>
      </c>
      <c r="G16" s="167">
        <v>42887</v>
      </c>
      <c r="H16" s="1" t="s">
        <v>295</v>
      </c>
      <c r="I16" s="32" t="s">
        <v>298</v>
      </c>
      <c r="J16" s="32" t="s">
        <v>296</v>
      </c>
    </row>
    <row r="17" spans="1:10" ht="20.25" customHeight="1">
      <c r="A17" s="168"/>
      <c r="B17" s="161"/>
      <c r="C17" s="169"/>
      <c r="D17" s="170"/>
      <c r="E17" s="170"/>
      <c r="F17" s="171"/>
      <c r="G17" s="171"/>
      <c r="H17" s="161"/>
      <c r="I17" s="169"/>
      <c r="J17" s="169"/>
    </row>
    <row r="19" ht="15.75">
      <c r="A19" s="36" t="s">
        <v>19</v>
      </c>
    </row>
    <row r="20" spans="1:10" ht="15.75">
      <c r="A20" s="36" t="s">
        <v>53</v>
      </c>
      <c r="J20" s="36" t="s">
        <v>178</v>
      </c>
    </row>
    <row r="21" ht="15.75">
      <c r="A21" s="37"/>
    </row>
    <row r="22" spans="1:10" ht="15.75">
      <c r="A22" s="218" t="s">
        <v>54</v>
      </c>
      <c r="B22" s="218"/>
      <c r="C22" s="218"/>
      <c r="D22" s="218"/>
      <c r="J22" s="36" t="s">
        <v>46</v>
      </c>
    </row>
    <row r="23" ht="15.75">
      <c r="A23" s="37"/>
    </row>
    <row r="24" spans="1:2" ht="15.75">
      <c r="A24" s="218" t="s">
        <v>55</v>
      </c>
      <c r="B24" s="218"/>
    </row>
    <row r="25" spans="1:7" ht="15.75">
      <c r="A25" s="218" t="s">
        <v>49</v>
      </c>
      <c r="B25" s="218"/>
      <c r="C25" s="115"/>
      <c r="D25" s="115"/>
      <c r="E25" s="115"/>
      <c r="F25" s="115"/>
      <c r="G25" s="115"/>
    </row>
  </sheetData>
  <mergeCells count="14">
    <mergeCell ref="A1:J1"/>
    <mergeCell ref="A2:J2"/>
    <mergeCell ref="A4:A5"/>
    <mergeCell ref="B4:B5"/>
    <mergeCell ref="C4:C5"/>
    <mergeCell ref="E4:E5"/>
    <mergeCell ref="F4:G4"/>
    <mergeCell ref="H4:I4"/>
    <mergeCell ref="J4:J5"/>
    <mergeCell ref="A25:B25"/>
    <mergeCell ref="A7:J7"/>
    <mergeCell ref="A8:J8"/>
    <mergeCell ref="A22:D22"/>
    <mergeCell ref="A24:B24"/>
  </mergeCells>
  <printOptions/>
  <pageMargins left="0.75" right="0.16" top="0.56" bottom="0.6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3">
      <selection activeCell="H5" sqref="H5"/>
    </sheetView>
  </sheetViews>
  <sheetFormatPr defaultColWidth="9.00390625" defaultRowHeight="12.75"/>
  <cols>
    <col min="1" max="1" width="7.00390625" style="6" customWidth="1"/>
    <col min="2" max="2" width="27.125" style="6" customWidth="1"/>
    <col min="3" max="3" width="21.75390625" style="6" customWidth="1"/>
    <col min="4" max="6" width="14.375" style="66" customWidth="1"/>
    <col min="7" max="7" width="10.75390625" style="6" bestFit="1" customWidth="1"/>
    <col min="8" max="8" width="15.00390625" style="6" bestFit="1" customWidth="1"/>
    <col min="9" max="9" width="14.125" style="6" customWidth="1"/>
    <col min="10" max="10" width="12.625" style="6" bestFit="1" customWidth="1"/>
    <col min="11" max="16384" width="9.125" style="6" customWidth="1"/>
  </cols>
  <sheetData>
    <row r="1" spans="1:6" ht="17.25" customHeight="1">
      <c r="A1" s="63"/>
      <c r="F1" s="66" t="s">
        <v>35</v>
      </c>
    </row>
    <row r="2" spans="1:6" ht="15.75" customHeight="1">
      <c r="A2" s="223" t="s">
        <v>145</v>
      </c>
      <c r="B2" s="223"/>
      <c r="C2" s="223"/>
      <c r="D2" s="223"/>
      <c r="E2" s="223"/>
      <c r="F2" s="223"/>
    </row>
    <row r="3" spans="1:6" ht="31.5" customHeight="1">
      <c r="A3" s="224" t="s">
        <v>177</v>
      </c>
      <c r="B3" s="224"/>
      <c r="C3" s="224"/>
      <c r="D3" s="224"/>
      <c r="E3" s="224"/>
      <c r="F3" s="224"/>
    </row>
    <row r="4" spans="1:6" ht="31.5" customHeight="1">
      <c r="A4" s="67"/>
      <c r="B4" s="67"/>
      <c r="C4" s="67"/>
      <c r="D4" s="67"/>
      <c r="E4" s="67"/>
      <c r="F4" s="67"/>
    </row>
    <row r="5" spans="1:6" ht="63.75" customHeight="1">
      <c r="A5" s="225" t="s">
        <v>28</v>
      </c>
      <c r="B5" s="225" t="s">
        <v>146</v>
      </c>
      <c r="C5" s="190" t="s">
        <v>42</v>
      </c>
      <c r="D5" s="226" t="s">
        <v>20</v>
      </c>
      <c r="E5" s="227"/>
      <c r="F5" s="204" t="s">
        <v>21</v>
      </c>
    </row>
    <row r="6" spans="1:6" ht="51.75" customHeight="1">
      <c r="A6" s="225"/>
      <c r="B6" s="225"/>
      <c r="C6" s="192"/>
      <c r="D6" s="15" t="s">
        <v>22</v>
      </c>
      <c r="E6" s="15" t="s">
        <v>23</v>
      </c>
      <c r="F6" s="228"/>
    </row>
    <row r="7" spans="1:6" ht="12.75" customHeight="1">
      <c r="A7" s="2"/>
      <c r="B7" s="2">
        <v>1</v>
      </c>
      <c r="C7" s="2">
        <v>2</v>
      </c>
      <c r="D7" s="15">
        <v>3</v>
      </c>
      <c r="E7" s="15">
        <v>4</v>
      </c>
      <c r="F7" s="15">
        <v>5</v>
      </c>
    </row>
    <row r="8" spans="1:8" ht="16.5" customHeight="1">
      <c r="A8" s="190"/>
      <c r="B8" s="186" t="s">
        <v>85</v>
      </c>
      <c r="C8" s="5" t="s">
        <v>27</v>
      </c>
      <c r="D8" s="43">
        <f>D10+D12+D14+D16</f>
        <v>162728.3</v>
      </c>
      <c r="E8" s="43">
        <f>E10+E12+E14+E16</f>
        <v>162728.3</v>
      </c>
      <c r="F8" s="43">
        <f>F10+F12+F14+F16</f>
        <v>154931.40000000002</v>
      </c>
      <c r="G8" s="68"/>
      <c r="H8" s="68"/>
    </row>
    <row r="9" spans="1:8" ht="54.75" customHeight="1" hidden="1">
      <c r="A9" s="191"/>
      <c r="B9" s="187"/>
      <c r="C9" s="86" t="s">
        <v>135</v>
      </c>
      <c r="D9" s="43">
        <v>0</v>
      </c>
      <c r="E9" s="43">
        <v>0</v>
      </c>
      <c r="F9" s="43">
        <f>F11+F13+F15</f>
        <v>14907.1</v>
      </c>
      <c r="G9" s="92"/>
      <c r="H9" s="68"/>
    </row>
    <row r="10" spans="1:8" ht="23.25" customHeight="1">
      <c r="A10" s="191"/>
      <c r="B10" s="187"/>
      <c r="C10" s="5" t="s">
        <v>43</v>
      </c>
      <c r="D10" s="69">
        <v>0</v>
      </c>
      <c r="E10" s="69">
        <v>0</v>
      </c>
      <c r="F10" s="69">
        <v>0</v>
      </c>
      <c r="G10" s="8"/>
      <c r="H10" s="8"/>
    </row>
    <row r="11" spans="1:8" ht="54">
      <c r="A11" s="191"/>
      <c r="B11" s="187"/>
      <c r="C11" s="86" t="s">
        <v>135</v>
      </c>
      <c r="D11" s="69">
        <v>0</v>
      </c>
      <c r="E11" s="69">
        <v>0</v>
      </c>
      <c r="F11" s="69">
        <v>0</v>
      </c>
      <c r="G11" s="8"/>
      <c r="H11" s="8"/>
    </row>
    <row r="12" spans="1:8" ht="21.75" customHeight="1">
      <c r="A12" s="191"/>
      <c r="B12" s="187"/>
      <c r="C12" s="5" t="s">
        <v>40</v>
      </c>
      <c r="D12" s="69">
        <v>0</v>
      </c>
      <c r="E12" s="69">
        <v>0</v>
      </c>
      <c r="F12" s="69">
        <v>0</v>
      </c>
      <c r="G12" s="54"/>
      <c r="H12" s="8"/>
    </row>
    <row r="13" spans="1:8" ht="54">
      <c r="A13" s="191"/>
      <c r="B13" s="187"/>
      <c r="C13" s="86" t="s">
        <v>135</v>
      </c>
      <c r="D13" s="91">
        <v>0</v>
      </c>
      <c r="E13" s="69">
        <v>0</v>
      </c>
      <c r="F13" s="69">
        <v>0</v>
      </c>
      <c r="G13" s="54"/>
      <c r="H13" s="8"/>
    </row>
    <row r="14" spans="1:8" ht="21" customHeight="1">
      <c r="A14" s="191"/>
      <c r="B14" s="187"/>
      <c r="C14" s="5" t="s">
        <v>41</v>
      </c>
      <c r="D14" s="43">
        <f>D21+D28+D35+D42+D49</f>
        <v>162728.3</v>
      </c>
      <c r="E14" s="43">
        <f>E21+E28+E35+E42+E49</f>
        <v>162728.3</v>
      </c>
      <c r="F14" s="43">
        <f>F21+F28+F35+F42+F49</f>
        <v>154931.40000000002</v>
      </c>
      <c r="G14" s="54"/>
      <c r="H14" s="8"/>
    </row>
    <row r="15" spans="1:8" ht="67.5" customHeight="1">
      <c r="A15" s="191"/>
      <c r="B15" s="187"/>
      <c r="C15" s="86" t="s">
        <v>173</v>
      </c>
      <c r="D15" s="90">
        <v>14907.1</v>
      </c>
      <c r="E15" s="90">
        <v>14907.1</v>
      </c>
      <c r="F15" s="90">
        <v>14907.1</v>
      </c>
      <c r="G15" s="8"/>
      <c r="H15" s="8"/>
    </row>
    <row r="16" spans="1:8" ht="29.25" customHeight="1">
      <c r="A16" s="192"/>
      <c r="B16" s="188"/>
      <c r="C16" s="5" t="s">
        <v>44</v>
      </c>
      <c r="D16" s="69">
        <v>0</v>
      </c>
      <c r="E16" s="69">
        <v>0</v>
      </c>
      <c r="F16" s="69">
        <v>0</v>
      </c>
      <c r="G16" s="127"/>
      <c r="H16" s="127"/>
    </row>
    <row r="17" spans="1:9" ht="20.25" customHeight="1">
      <c r="A17" s="70" t="s">
        <v>31</v>
      </c>
      <c r="B17" s="193" t="s">
        <v>133</v>
      </c>
      <c r="C17" s="5" t="s">
        <v>27</v>
      </c>
      <c r="D17" s="43">
        <f>D20+D21+D23</f>
        <v>69875.2</v>
      </c>
      <c r="E17" s="43">
        <f>E19+E20+E21+E23</f>
        <v>69875.2</v>
      </c>
      <c r="F17" s="43">
        <f>F19+F20+F21+F23</f>
        <v>67958.3</v>
      </c>
      <c r="G17" s="71"/>
      <c r="H17" s="71"/>
      <c r="I17" s="128"/>
    </row>
    <row r="18" spans="1:8" ht="55.5" customHeight="1" hidden="1">
      <c r="A18" s="72"/>
      <c r="B18" s="194"/>
      <c r="C18" s="86" t="s">
        <v>135</v>
      </c>
      <c r="D18" s="90">
        <f>D22</f>
        <v>1823.6692400000002</v>
      </c>
      <c r="E18" s="90">
        <f>E22</f>
        <v>1823.6692400000002</v>
      </c>
      <c r="F18" s="43"/>
      <c r="G18" s="71"/>
      <c r="H18" s="71"/>
    </row>
    <row r="19" spans="1:8" ht="21" customHeight="1">
      <c r="A19" s="72"/>
      <c r="B19" s="194"/>
      <c r="C19" s="5" t="s">
        <v>43</v>
      </c>
      <c r="D19" s="43">
        <v>0</v>
      </c>
      <c r="E19" s="43">
        <v>0</v>
      </c>
      <c r="F19" s="43">
        <v>0</v>
      </c>
      <c r="G19" s="71"/>
      <c r="H19" s="71"/>
    </row>
    <row r="20" spans="1:6" ht="21" customHeight="1">
      <c r="A20" s="72"/>
      <c r="B20" s="194"/>
      <c r="C20" s="5" t="s">
        <v>40</v>
      </c>
      <c r="D20" s="43">
        <v>0</v>
      </c>
      <c r="E20" s="43">
        <v>0</v>
      </c>
      <c r="F20" s="43">
        <v>0</v>
      </c>
    </row>
    <row r="21" spans="1:6" ht="21" customHeight="1">
      <c r="A21" s="72"/>
      <c r="B21" s="194"/>
      <c r="C21" s="5" t="s">
        <v>41</v>
      </c>
      <c r="D21" s="43">
        <f>69425.5+449.7</f>
        <v>69875.2</v>
      </c>
      <c r="E21" s="43">
        <v>69875.2</v>
      </c>
      <c r="F21" s="43">
        <f>67508.6+449.7</f>
        <v>67958.3</v>
      </c>
    </row>
    <row r="22" spans="1:6" ht="54.75" customHeight="1" hidden="1">
      <c r="A22" s="72"/>
      <c r="B22" s="194"/>
      <c r="C22" s="86" t="s">
        <v>135</v>
      </c>
      <c r="D22" s="90">
        <f>'табл.18'!D10</f>
        <v>1823.6692400000002</v>
      </c>
      <c r="E22" s="90">
        <f>D22</f>
        <v>1823.6692400000002</v>
      </c>
      <c r="F22" s="43"/>
    </row>
    <row r="23" spans="1:6" ht="29.25" customHeight="1">
      <c r="A23" s="72"/>
      <c r="B23" s="194"/>
      <c r="C23" s="5" t="s">
        <v>44</v>
      </c>
      <c r="D23" s="43">
        <v>0</v>
      </c>
      <c r="E23" s="43">
        <v>0</v>
      </c>
      <c r="F23" s="43">
        <v>0</v>
      </c>
    </row>
    <row r="24" spans="1:7" ht="17.25" customHeight="1">
      <c r="A24" s="197" t="s">
        <v>32</v>
      </c>
      <c r="B24" s="193" t="s">
        <v>136</v>
      </c>
      <c r="C24" s="5" t="s">
        <v>27</v>
      </c>
      <c r="D24" s="69">
        <f>D26+D27+D28+D30</f>
        <v>74973.4</v>
      </c>
      <c r="E24" s="69">
        <f>E26+E27+E28+E30</f>
        <v>74973.4</v>
      </c>
      <c r="F24" s="69">
        <f>F26+F27+F28+F30</f>
        <v>69394.3</v>
      </c>
      <c r="G24" s="73"/>
    </row>
    <row r="25" spans="1:7" ht="54.75" customHeight="1" hidden="1">
      <c r="A25" s="198"/>
      <c r="B25" s="194"/>
      <c r="C25" s="86" t="s">
        <v>135</v>
      </c>
      <c r="D25" s="91">
        <f>D29</f>
        <v>3105.9</v>
      </c>
      <c r="E25" s="91">
        <f>E29</f>
        <v>3105.9</v>
      </c>
      <c r="F25" s="69"/>
      <c r="G25" s="73"/>
    </row>
    <row r="26" spans="1:6" ht="23.25" customHeight="1">
      <c r="A26" s="198"/>
      <c r="B26" s="194"/>
      <c r="C26" s="5" t="s">
        <v>43</v>
      </c>
      <c r="D26" s="69">
        <v>0</v>
      </c>
      <c r="E26" s="69">
        <v>0</v>
      </c>
      <c r="F26" s="69">
        <v>0</v>
      </c>
    </row>
    <row r="27" spans="1:6" ht="23.25" customHeight="1">
      <c r="A27" s="198"/>
      <c r="B27" s="194"/>
      <c r="C27" s="5" t="s">
        <v>40</v>
      </c>
      <c r="D27" s="69">
        <v>0</v>
      </c>
      <c r="E27" s="69">
        <v>0</v>
      </c>
      <c r="F27" s="69">
        <v>0</v>
      </c>
    </row>
    <row r="28" spans="1:6" ht="23.25" customHeight="1">
      <c r="A28" s="198"/>
      <c r="B28" s="194"/>
      <c r="C28" s="5" t="s">
        <v>41</v>
      </c>
      <c r="D28" s="69">
        <v>74973.4</v>
      </c>
      <c r="E28" s="69">
        <v>74973.4</v>
      </c>
      <c r="F28" s="69">
        <v>69394.3</v>
      </c>
    </row>
    <row r="29" spans="1:6" ht="53.25" customHeight="1" hidden="1">
      <c r="A29" s="198"/>
      <c r="B29" s="194"/>
      <c r="C29" s="86" t="s">
        <v>135</v>
      </c>
      <c r="D29" s="91">
        <f>'табл.18'!D20</f>
        <v>3105.9</v>
      </c>
      <c r="E29" s="91">
        <f>D29</f>
        <v>3105.9</v>
      </c>
      <c r="F29" s="69"/>
    </row>
    <row r="30" spans="1:6" ht="28.5" customHeight="1">
      <c r="A30" s="199"/>
      <c r="B30" s="195"/>
      <c r="C30" s="5" t="s">
        <v>44</v>
      </c>
      <c r="D30" s="69">
        <v>0</v>
      </c>
      <c r="E30" s="69">
        <v>0</v>
      </c>
      <c r="F30" s="69">
        <v>0</v>
      </c>
    </row>
    <row r="31" spans="1:6" ht="33" customHeight="1">
      <c r="A31" s="197" t="s">
        <v>33</v>
      </c>
      <c r="B31" s="193" t="s">
        <v>95</v>
      </c>
      <c r="C31" s="5" t="s">
        <v>27</v>
      </c>
      <c r="D31" s="69">
        <f>D33+D34+D35+D37</f>
        <v>27</v>
      </c>
      <c r="E31" s="69">
        <f>E33+E34+E35+E37</f>
        <v>27</v>
      </c>
      <c r="F31" s="69">
        <f>F33+F34+F35+F37</f>
        <v>26.2</v>
      </c>
    </row>
    <row r="32" spans="1:6" ht="54.75" customHeight="1" hidden="1">
      <c r="A32" s="198"/>
      <c r="B32" s="194"/>
      <c r="C32" s="86" t="s">
        <v>135</v>
      </c>
      <c r="D32" s="91">
        <f>D36</f>
        <v>8.3</v>
      </c>
      <c r="E32" s="91">
        <f>E36</f>
        <v>8.3</v>
      </c>
      <c r="F32" s="69"/>
    </row>
    <row r="33" spans="1:6" ht="22.5" customHeight="1">
      <c r="A33" s="198"/>
      <c r="B33" s="194"/>
      <c r="C33" s="5" t="s">
        <v>43</v>
      </c>
      <c r="D33" s="69">
        <v>0</v>
      </c>
      <c r="E33" s="69">
        <v>0</v>
      </c>
      <c r="F33" s="69">
        <v>0</v>
      </c>
    </row>
    <row r="34" spans="1:6" ht="22.5" customHeight="1">
      <c r="A34" s="198"/>
      <c r="B34" s="194"/>
      <c r="C34" s="5" t="s">
        <v>40</v>
      </c>
      <c r="D34" s="69">
        <v>0</v>
      </c>
      <c r="E34" s="69">
        <v>0</v>
      </c>
      <c r="F34" s="69">
        <v>0</v>
      </c>
    </row>
    <row r="35" spans="1:6" ht="22.5" customHeight="1">
      <c r="A35" s="198"/>
      <c r="B35" s="194"/>
      <c r="C35" s="5" t="s">
        <v>41</v>
      </c>
      <c r="D35" s="69">
        <v>27</v>
      </c>
      <c r="E35" s="69">
        <v>27</v>
      </c>
      <c r="F35" s="69">
        <v>26.2</v>
      </c>
    </row>
    <row r="36" spans="1:6" ht="52.5" customHeight="1" hidden="1">
      <c r="A36" s="198"/>
      <c r="B36" s="194"/>
      <c r="C36" s="86" t="s">
        <v>135</v>
      </c>
      <c r="D36" s="91">
        <v>8.3</v>
      </c>
      <c r="E36" s="91">
        <v>8.3</v>
      </c>
      <c r="F36" s="69"/>
    </row>
    <row r="37" spans="1:6" ht="29.25" customHeight="1">
      <c r="A37" s="199"/>
      <c r="B37" s="195"/>
      <c r="C37" s="5" t="s">
        <v>44</v>
      </c>
      <c r="D37" s="69">
        <v>0</v>
      </c>
      <c r="E37" s="69">
        <v>0</v>
      </c>
      <c r="F37" s="69">
        <v>0</v>
      </c>
    </row>
    <row r="38" spans="1:6" ht="21" customHeight="1">
      <c r="A38" s="197" t="s">
        <v>51</v>
      </c>
      <c r="B38" s="183" t="s">
        <v>97</v>
      </c>
      <c r="C38" s="5" t="s">
        <v>27</v>
      </c>
      <c r="D38" s="69">
        <f>D40+D41+D42+D44</f>
        <v>17852.7</v>
      </c>
      <c r="E38" s="69">
        <f>E40+E41+E42+E44</f>
        <v>17852.7</v>
      </c>
      <c r="F38" s="69">
        <f>F40+F41+F42+F44</f>
        <v>17552.6</v>
      </c>
    </row>
    <row r="39" spans="1:6" ht="52.5" customHeight="1" hidden="1">
      <c r="A39" s="198"/>
      <c r="B39" s="184"/>
      <c r="C39" s="86" t="s">
        <v>135</v>
      </c>
      <c r="D39" s="69">
        <f>D43</f>
        <v>0</v>
      </c>
      <c r="E39" s="69">
        <f>E43</f>
        <v>0</v>
      </c>
      <c r="F39" s="69"/>
    </row>
    <row r="40" spans="1:6" ht="21.75" customHeight="1">
      <c r="A40" s="198"/>
      <c r="B40" s="184"/>
      <c r="C40" s="5" t="s">
        <v>43</v>
      </c>
      <c r="D40" s="69">
        <v>0</v>
      </c>
      <c r="E40" s="69">
        <v>0</v>
      </c>
      <c r="F40" s="69">
        <v>0</v>
      </c>
    </row>
    <row r="41" spans="1:6" ht="21.75" customHeight="1">
      <c r="A41" s="198"/>
      <c r="B41" s="184"/>
      <c r="C41" s="5" t="s">
        <v>40</v>
      </c>
      <c r="D41" s="69">
        <v>0</v>
      </c>
      <c r="E41" s="69">
        <v>0</v>
      </c>
      <c r="F41" s="69">
        <v>0</v>
      </c>
    </row>
    <row r="42" spans="1:6" ht="21.75" customHeight="1">
      <c r="A42" s="198"/>
      <c r="B42" s="184"/>
      <c r="C42" s="5" t="s">
        <v>41</v>
      </c>
      <c r="D42" s="69">
        <v>17852.7</v>
      </c>
      <c r="E42" s="69">
        <v>17852.7</v>
      </c>
      <c r="F42" s="69">
        <v>17552.6</v>
      </c>
    </row>
    <row r="43" spans="1:6" ht="55.5" customHeight="1" hidden="1">
      <c r="A43" s="198"/>
      <c r="B43" s="184"/>
      <c r="C43" s="86" t="s">
        <v>135</v>
      </c>
      <c r="D43" s="69"/>
      <c r="E43" s="69"/>
      <c r="F43" s="69"/>
    </row>
    <row r="44" spans="1:6" ht="28.5" customHeight="1">
      <c r="A44" s="199"/>
      <c r="B44" s="185"/>
      <c r="C44" s="5" t="s">
        <v>44</v>
      </c>
      <c r="D44" s="69">
        <v>0</v>
      </c>
      <c r="E44" s="69"/>
      <c r="F44" s="69">
        <v>0</v>
      </c>
    </row>
    <row r="45" spans="1:6" ht="20.25" customHeight="1">
      <c r="A45" s="190" t="s">
        <v>52</v>
      </c>
      <c r="B45" s="193" t="s">
        <v>134</v>
      </c>
      <c r="C45" s="5" t="s">
        <v>27</v>
      </c>
      <c r="D45" s="75">
        <f>D47+D48+D49+D51</f>
        <v>0</v>
      </c>
      <c r="E45" s="75">
        <f>E47+E48+E49+E51</f>
        <v>0</v>
      </c>
      <c r="F45" s="75">
        <f>F47+F48+F49+F51</f>
        <v>0</v>
      </c>
    </row>
    <row r="46" spans="1:6" ht="51.75" customHeight="1" hidden="1">
      <c r="A46" s="191"/>
      <c r="B46" s="194"/>
      <c r="C46" s="86" t="s">
        <v>135</v>
      </c>
      <c r="D46" s="75">
        <f>D50</f>
        <v>0.1</v>
      </c>
      <c r="E46" s="75">
        <f>E50</f>
        <v>0.1</v>
      </c>
      <c r="F46" s="75"/>
    </row>
    <row r="47" spans="1:6" ht="22.5" customHeight="1">
      <c r="A47" s="191"/>
      <c r="B47" s="194"/>
      <c r="C47" s="5" t="s">
        <v>43</v>
      </c>
      <c r="D47" s="75">
        <v>0</v>
      </c>
      <c r="E47" s="75">
        <v>0</v>
      </c>
      <c r="F47" s="75">
        <v>0</v>
      </c>
    </row>
    <row r="48" spans="1:6" ht="22.5" customHeight="1">
      <c r="A48" s="191"/>
      <c r="B48" s="194"/>
      <c r="C48" s="5" t="s">
        <v>40</v>
      </c>
      <c r="D48" s="75">
        <v>0</v>
      </c>
      <c r="E48" s="75">
        <v>0</v>
      </c>
      <c r="F48" s="75">
        <v>0</v>
      </c>
    </row>
    <row r="49" spans="1:6" ht="22.5" customHeight="1">
      <c r="A49" s="191"/>
      <c r="B49" s="194"/>
      <c r="C49" s="5" t="s">
        <v>41</v>
      </c>
      <c r="D49" s="75">
        <v>0</v>
      </c>
      <c r="E49" s="75">
        <v>0</v>
      </c>
      <c r="F49" s="75">
        <v>0</v>
      </c>
    </row>
    <row r="50" spans="1:6" ht="54" customHeight="1" hidden="1">
      <c r="A50" s="191"/>
      <c r="B50" s="194"/>
      <c r="C50" s="86" t="s">
        <v>135</v>
      </c>
      <c r="D50" s="75">
        <v>0.1</v>
      </c>
      <c r="E50" s="75">
        <v>0.1</v>
      </c>
      <c r="F50" s="75"/>
    </row>
    <row r="51" spans="1:6" ht="29.25" customHeight="1">
      <c r="A51" s="192"/>
      <c r="B51" s="195"/>
      <c r="C51" s="5" t="s">
        <v>44</v>
      </c>
      <c r="D51" s="74">
        <v>0</v>
      </c>
      <c r="E51" s="74">
        <v>0</v>
      </c>
      <c r="F51" s="74">
        <v>0</v>
      </c>
    </row>
    <row r="52" spans="1:11" ht="26.25" customHeight="1">
      <c r="A52" s="55"/>
      <c r="C52" s="76"/>
      <c r="H52" s="76"/>
      <c r="I52" s="66"/>
      <c r="J52" s="66"/>
      <c r="K52" s="66"/>
    </row>
    <row r="53" spans="1:6" ht="34.5" customHeight="1">
      <c r="A53" s="196" t="s">
        <v>24</v>
      </c>
      <c r="B53" s="196"/>
      <c r="C53" s="196"/>
      <c r="D53" s="54"/>
      <c r="E53" s="54"/>
      <c r="F53" s="77" t="s">
        <v>178</v>
      </c>
    </row>
    <row r="54" spans="1:3" ht="15.75">
      <c r="A54" s="55"/>
      <c r="C54" s="76"/>
    </row>
    <row r="55" spans="1:11" ht="15.75">
      <c r="A55" s="10" t="s">
        <v>45</v>
      </c>
      <c r="B55" s="10"/>
      <c r="C55" s="12"/>
      <c r="D55" s="222" t="s">
        <v>46</v>
      </c>
      <c r="E55" s="222"/>
      <c r="F55" s="222"/>
      <c r="G55" s="10"/>
      <c r="H55" s="221"/>
      <c r="I55" s="221"/>
      <c r="J55" s="221"/>
      <c r="K55" s="221"/>
    </row>
    <row r="56" spans="1:11" ht="15.75">
      <c r="A56" s="10"/>
      <c r="B56" s="10"/>
      <c r="C56" s="11"/>
      <c r="D56" s="78"/>
      <c r="E56" s="78"/>
      <c r="F56" s="78"/>
      <c r="G56" s="10"/>
      <c r="H56" s="10"/>
      <c r="I56" s="10"/>
      <c r="J56" s="10"/>
      <c r="K56" s="10"/>
    </row>
    <row r="57" spans="1:11" ht="15.75">
      <c r="A57" s="10" t="s">
        <v>47</v>
      </c>
      <c r="B57" s="10"/>
      <c r="C57" s="12"/>
      <c r="D57" s="222" t="s">
        <v>25</v>
      </c>
      <c r="E57" s="222"/>
      <c r="F57" s="222"/>
      <c r="G57" s="10"/>
      <c r="H57" s="10"/>
      <c r="I57" s="10"/>
      <c r="J57" s="10"/>
      <c r="K57" s="10"/>
    </row>
    <row r="58" spans="1:11" ht="15.75">
      <c r="A58" s="10"/>
      <c r="B58" s="10"/>
      <c r="C58" s="11"/>
      <c r="D58" s="78"/>
      <c r="E58" s="78"/>
      <c r="F58" s="78"/>
      <c r="G58" s="10"/>
      <c r="H58" s="10"/>
      <c r="I58" s="10"/>
      <c r="J58" s="10"/>
      <c r="K58" s="10"/>
    </row>
    <row r="59" spans="1:11" ht="15.75">
      <c r="A59" s="19" t="s">
        <v>26</v>
      </c>
      <c r="B59" s="19"/>
      <c r="C59" s="10"/>
      <c r="D59" s="79"/>
      <c r="E59" s="79"/>
      <c r="F59" s="79"/>
      <c r="G59" s="10"/>
      <c r="H59" s="10"/>
      <c r="I59" s="10"/>
      <c r="J59" s="10"/>
      <c r="K59" s="10"/>
    </row>
    <row r="60" spans="1:11" ht="15.75">
      <c r="A60" s="20" t="s">
        <v>48</v>
      </c>
      <c r="B60" s="19" t="s">
        <v>49</v>
      </c>
      <c r="C60"/>
      <c r="D60" s="80"/>
      <c r="E60" s="80"/>
      <c r="F60" s="80"/>
      <c r="G60" s="10"/>
      <c r="H60" s="10"/>
      <c r="I60" s="10"/>
      <c r="J60" s="10"/>
      <c r="K60" s="10"/>
    </row>
    <row r="61" spans="1:11" ht="15.75">
      <c r="A61" s="56"/>
      <c r="B61" s="56"/>
      <c r="C61"/>
      <c r="D61" s="80"/>
      <c r="E61" s="80"/>
      <c r="F61" s="80"/>
      <c r="G61" s="10"/>
      <c r="H61" s="10"/>
      <c r="I61" s="10"/>
      <c r="J61" s="10"/>
      <c r="K61" s="10"/>
    </row>
    <row r="62" spans="1:11" ht="15.75">
      <c r="A62" s="189" t="s">
        <v>50</v>
      </c>
      <c r="B62" s="189"/>
      <c r="G62"/>
      <c r="H62"/>
      <c r="I62"/>
      <c r="J62"/>
      <c r="K62"/>
    </row>
    <row r="63" spans="1:11" ht="15.75">
      <c r="A63" s="14"/>
      <c r="G63"/>
      <c r="H63"/>
      <c r="I63"/>
      <c r="J63"/>
      <c r="K63"/>
    </row>
    <row r="64" spans="1:4" ht="15.75">
      <c r="A64" s="17" t="s">
        <v>170</v>
      </c>
      <c r="B64" s="17"/>
      <c r="C64" s="17"/>
      <c r="D64" s="17"/>
    </row>
    <row r="65" spans="1:6" ht="15.75">
      <c r="A65" s="8" t="s">
        <v>171</v>
      </c>
      <c r="B65" s="8"/>
      <c r="C65" s="8"/>
      <c r="D65" s="6"/>
      <c r="E65" s="6"/>
      <c r="F65" s="114" t="s">
        <v>172</v>
      </c>
    </row>
  </sheetData>
  <sheetProtection/>
  <mergeCells count="23">
    <mergeCell ref="A2:F2"/>
    <mergeCell ref="A3:F3"/>
    <mergeCell ref="A5:A6"/>
    <mergeCell ref="B5:B6"/>
    <mergeCell ref="C5:C6"/>
    <mergeCell ref="D5:E5"/>
    <mergeCell ref="F5:F6"/>
    <mergeCell ref="A8:A16"/>
    <mergeCell ref="B8:B16"/>
    <mergeCell ref="B17:B23"/>
    <mergeCell ref="A24:A30"/>
    <mergeCell ref="B24:B30"/>
    <mergeCell ref="A31:A37"/>
    <mergeCell ref="B31:B37"/>
    <mergeCell ref="A38:A44"/>
    <mergeCell ref="B38:B44"/>
    <mergeCell ref="H55:K55"/>
    <mergeCell ref="D57:F57"/>
    <mergeCell ref="A62:B62"/>
    <mergeCell ref="A45:A51"/>
    <mergeCell ref="B45:B51"/>
    <mergeCell ref="A53:C53"/>
    <mergeCell ref="D55:F55"/>
  </mergeCells>
  <printOptions/>
  <pageMargins left="0.24" right="0.24" top="0.64" bottom="0.61" header="0.52" footer="0.5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="86" zoomScaleNormal="86" zoomScalePageLayoutView="0" workbookViewId="0" topLeftCell="A13">
      <selection activeCell="J11" sqref="J11"/>
    </sheetView>
  </sheetViews>
  <sheetFormatPr defaultColWidth="9.00390625" defaultRowHeight="12.75"/>
  <cols>
    <col min="1" max="1" width="5.875" style="120" customWidth="1"/>
    <col min="2" max="2" width="31.375" style="120" customWidth="1"/>
    <col min="3" max="3" width="8.625" style="120" customWidth="1"/>
    <col min="4" max="4" width="8.25390625" style="120" customWidth="1"/>
    <col min="5" max="5" width="9.625" style="120" customWidth="1"/>
    <col min="6" max="6" width="9.75390625" style="120" customWidth="1"/>
    <col min="7" max="7" width="28.00390625" style="120" customWidth="1"/>
    <col min="8" max="16384" width="9.125" style="120" customWidth="1"/>
  </cols>
  <sheetData>
    <row r="1" spans="1:7" ht="15.75">
      <c r="A1" s="229" t="s">
        <v>39</v>
      </c>
      <c r="B1" s="229"/>
      <c r="C1" s="229"/>
      <c r="D1" s="229"/>
      <c r="E1" s="229"/>
      <c r="F1" s="229"/>
      <c r="G1" s="229"/>
    </row>
    <row r="2" spans="1:7" ht="15.75">
      <c r="A2" s="232" t="s">
        <v>145</v>
      </c>
      <c r="B2" s="200"/>
      <c r="C2" s="200"/>
      <c r="D2" s="200"/>
      <c r="E2" s="200"/>
      <c r="F2" s="200"/>
      <c r="G2" s="200"/>
    </row>
    <row r="3" spans="1:7" ht="42" customHeight="1">
      <c r="A3" s="231" t="s">
        <v>179</v>
      </c>
      <c r="B3" s="231"/>
      <c r="C3" s="231"/>
      <c r="D3" s="231"/>
      <c r="E3" s="231"/>
      <c r="F3" s="231"/>
      <c r="G3" s="231"/>
    </row>
    <row r="4" spans="1:7" ht="60.75" customHeight="1">
      <c r="A4" s="204" t="s">
        <v>28</v>
      </c>
      <c r="B4" s="204" t="s">
        <v>65</v>
      </c>
      <c r="C4" s="204" t="s">
        <v>71</v>
      </c>
      <c r="D4" s="225" t="s">
        <v>72</v>
      </c>
      <c r="E4" s="225"/>
      <c r="F4" s="225"/>
      <c r="G4" s="190" t="s">
        <v>73</v>
      </c>
    </row>
    <row r="5" spans="1:7" ht="27.75" customHeight="1">
      <c r="A5" s="205"/>
      <c r="B5" s="205"/>
      <c r="C5" s="205"/>
      <c r="D5" s="204" t="s">
        <v>180</v>
      </c>
      <c r="E5" s="230" t="s">
        <v>181</v>
      </c>
      <c r="F5" s="230"/>
      <c r="G5" s="191"/>
    </row>
    <row r="6" spans="1:7" ht="20.25" customHeight="1">
      <c r="A6" s="228"/>
      <c r="B6" s="228"/>
      <c r="C6" s="228"/>
      <c r="D6" s="228"/>
      <c r="E6" s="15" t="s">
        <v>29</v>
      </c>
      <c r="F6" s="15" t="s">
        <v>30</v>
      </c>
      <c r="G6" s="192"/>
    </row>
    <row r="7" spans="1:7" ht="15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</row>
    <row r="8" spans="1:7" ht="15.75">
      <c r="A8" s="233" t="s">
        <v>131</v>
      </c>
      <c r="B8" s="193"/>
      <c r="C8" s="193"/>
      <c r="D8" s="233"/>
      <c r="E8" s="233"/>
      <c r="F8" s="233"/>
      <c r="G8" s="233"/>
    </row>
    <row r="9" spans="1:7" ht="47.25" customHeight="1">
      <c r="A9" s="50" t="s">
        <v>31</v>
      </c>
      <c r="B9" s="32" t="s">
        <v>99</v>
      </c>
      <c r="C9" s="15"/>
      <c r="D9" s="52"/>
      <c r="E9" s="15"/>
      <c r="F9" s="15"/>
      <c r="G9" s="1"/>
    </row>
    <row r="10" spans="1:7" ht="31.5" customHeight="1">
      <c r="A10" s="2" t="s">
        <v>31</v>
      </c>
      <c r="B10" s="32" t="s">
        <v>140</v>
      </c>
      <c r="C10" s="49" t="s">
        <v>112</v>
      </c>
      <c r="D10" s="25">
        <v>12988.1</v>
      </c>
      <c r="E10" s="25">
        <v>13064.6</v>
      </c>
      <c r="F10" s="25">
        <v>13064.6</v>
      </c>
      <c r="G10" s="15"/>
    </row>
    <row r="11" spans="1:7" ht="30.75" customHeight="1">
      <c r="A11" s="2" t="s">
        <v>32</v>
      </c>
      <c r="B11" s="32" t="s">
        <v>90</v>
      </c>
      <c r="C11" s="15" t="s">
        <v>34</v>
      </c>
      <c r="D11" s="51">
        <v>85.2</v>
      </c>
      <c r="E11" s="51">
        <v>85.2</v>
      </c>
      <c r="F11" s="51">
        <v>85.2</v>
      </c>
      <c r="G11" s="15"/>
    </row>
    <row r="12" spans="1:7" ht="33.75" customHeight="1">
      <c r="A12" s="2" t="s">
        <v>33</v>
      </c>
      <c r="B12" s="121" t="s">
        <v>137</v>
      </c>
      <c r="C12" s="15" t="s">
        <v>34</v>
      </c>
      <c r="D12" s="51">
        <v>175.3</v>
      </c>
      <c r="E12" s="51">
        <v>195.5</v>
      </c>
      <c r="F12" s="51">
        <v>195.5</v>
      </c>
      <c r="G12" s="121"/>
    </row>
    <row r="13" spans="1:7" ht="63.75" customHeight="1">
      <c r="A13" s="85" t="s">
        <v>51</v>
      </c>
      <c r="B13" s="60" t="s">
        <v>132</v>
      </c>
      <c r="C13" s="2" t="s">
        <v>113</v>
      </c>
      <c r="D13" s="21">
        <v>67.4</v>
      </c>
      <c r="E13" s="21">
        <v>67.4</v>
      </c>
      <c r="F13" s="21">
        <v>82</v>
      </c>
      <c r="G13" s="2" t="s">
        <v>297</v>
      </c>
    </row>
    <row r="14" spans="1:7" ht="48" customHeight="1">
      <c r="A14" s="2" t="s">
        <v>52</v>
      </c>
      <c r="B14" s="32" t="s">
        <v>141</v>
      </c>
      <c r="C14" s="15" t="s">
        <v>34</v>
      </c>
      <c r="D14" s="87">
        <v>4.95</v>
      </c>
      <c r="E14" s="88">
        <v>0.324</v>
      </c>
      <c r="F14" s="88">
        <v>0.324</v>
      </c>
      <c r="G14" s="15"/>
    </row>
    <row r="15" spans="1:7" ht="96" customHeight="1">
      <c r="A15" s="2" t="s">
        <v>142</v>
      </c>
      <c r="B15" s="131" t="s">
        <v>143</v>
      </c>
      <c r="C15" s="15" t="s">
        <v>144</v>
      </c>
      <c r="D15" s="53">
        <v>0</v>
      </c>
      <c r="E15" s="53">
        <v>1</v>
      </c>
      <c r="F15" s="53">
        <v>0</v>
      </c>
      <c r="G15" s="25" t="s">
        <v>301</v>
      </c>
    </row>
    <row r="16" spans="1:7" ht="47.25" customHeight="1">
      <c r="A16" s="65" t="s">
        <v>139</v>
      </c>
      <c r="B16" s="64" t="s">
        <v>138</v>
      </c>
      <c r="C16" s="15" t="s">
        <v>34</v>
      </c>
      <c r="D16" s="51">
        <v>0.9</v>
      </c>
      <c r="E16" s="51">
        <v>0</v>
      </c>
      <c r="F16" s="51">
        <v>0</v>
      </c>
      <c r="G16" s="15"/>
    </row>
    <row r="18" spans="1:7" ht="15.75">
      <c r="A18" s="17" t="s">
        <v>69</v>
      </c>
      <c r="B18" s="17"/>
      <c r="C18" s="17"/>
      <c r="D18" s="17"/>
      <c r="E18" s="17"/>
      <c r="F18" s="17"/>
      <c r="G18" s="17"/>
    </row>
    <row r="19" spans="1:9" ht="15.75">
      <c r="A19" s="84" t="s">
        <v>114</v>
      </c>
      <c r="B19" s="17"/>
      <c r="C19" s="17"/>
      <c r="D19" s="17"/>
      <c r="E19" s="17"/>
      <c r="F19" s="17"/>
      <c r="G19" s="4" t="s">
        <v>178</v>
      </c>
      <c r="I19" s="17"/>
    </row>
    <row r="20" spans="1:7" ht="13.5" customHeight="1">
      <c r="A20" s="3"/>
      <c r="B20" s="17"/>
      <c r="C20" s="17"/>
      <c r="D20" s="17"/>
      <c r="E20" s="17"/>
      <c r="F20" s="17"/>
      <c r="G20" s="4"/>
    </row>
    <row r="21" spans="1:15" ht="18.75" customHeight="1">
      <c r="A21" s="214" t="s">
        <v>54</v>
      </c>
      <c r="B21" s="214"/>
      <c r="C21" s="214"/>
      <c r="D21" s="214"/>
      <c r="E21" s="17"/>
      <c r="F21" s="17"/>
      <c r="G21" s="4" t="s">
        <v>46</v>
      </c>
      <c r="O21" s="3"/>
    </row>
    <row r="22" spans="1:7" ht="21" customHeight="1">
      <c r="A22" s="3"/>
      <c r="B22" s="17"/>
      <c r="C22" s="17"/>
      <c r="D22" s="17"/>
      <c r="E22" s="17"/>
      <c r="F22" s="17"/>
      <c r="G22" s="17"/>
    </row>
    <row r="23" spans="1:7" ht="19.5" customHeight="1">
      <c r="A23" s="209" t="s">
        <v>55</v>
      </c>
      <c r="B23" s="209"/>
      <c r="C23" s="17"/>
      <c r="D23" s="17"/>
      <c r="E23" s="17"/>
      <c r="F23" s="17"/>
      <c r="G23" s="17"/>
    </row>
    <row r="24" spans="1:2" ht="15.75">
      <c r="A24" s="209" t="s">
        <v>49</v>
      </c>
      <c r="B24" s="209"/>
    </row>
  </sheetData>
  <sheetProtection/>
  <mergeCells count="14">
    <mergeCell ref="A8:G8"/>
    <mergeCell ref="A21:D21"/>
    <mergeCell ref="A23:B23"/>
    <mergeCell ref="A24:B24"/>
    <mergeCell ref="A1:G1"/>
    <mergeCell ref="A4:A6"/>
    <mergeCell ref="D4:F4"/>
    <mergeCell ref="E5:F5"/>
    <mergeCell ref="A3:G3"/>
    <mergeCell ref="B4:B6"/>
    <mergeCell ref="C4:C6"/>
    <mergeCell ref="D5:D6"/>
    <mergeCell ref="G4:G6"/>
    <mergeCell ref="A2:G2"/>
  </mergeCells>
  <printOptions/>
  <pageMargins left="0.16" right="0.21" top="0.26" bottom="0.3" header="0.29" footer="0.2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75" zoomScaleSheetLayoutView="75" zoomScalePageLayoutView="0" workbookViewId="0" topLeftCell="A23">
      <selection activeCell="H23" sqref="H23"/>
    </sheetView>
  </sheetViews>
  <sheetFormatPr defaultColWidth="9.00390625" defaultRowHeight="12.75"/>
  <cols>
    <col min="1" max="1" width="47.625" style="0" customWidth="1"/>
    <col min="2" max="2" width="31.00390625" style="0" customWidth="1"/>
    <col min="3" max="3" width="40.375" style="0" customWidth="1"/>
    <col min="4" max="4" width="10.375" style="0" customWidth="1"/>
    <col min="5" max="5" width="13.00390625" style="0" customWidth="1"/>
    <col min="6" max="6" width="9.25390625" style="0" bestFit="1" customWidth="1"/>
  </cols>
  <sheetData>
    <row r="1" spans="1:5" ht="15.75">
      <c r="A1" s="229" t="s">
        <v>74</v>
      </c>
      <c r="B1" s="229"/>
      <c r="C1" s="229"/>
      <c r="D1" s="229"/>
      <c r="E1" s="229"/>
    </row>
    <row r="2" spans="1:5" ht="18" customHeight="1">
      <c r="A2" s="235" t="s">
        <v>70</v>
      </c>
      <c r="B2" s="235"/>
      <c r="C2" s="235"/>
      <c r="D2" s="235"/>
      <c r="E2" s="235"/>
    </row>
    <row r="3" spans="1:5" ht="18" customHeight="1">
      <c r="A3" s="236" t="s">
        <v>81</v>
      </c>
      <c r="B3" s="236"/>
      <c r="C3" s="236"/>
      <c r="D3" s="236"/>
      <c r="E3" s="236"/>
    </row>
    <row r="4" spans="1:5" ht="15.75" customHeight="1">
      <c r="A4" s="236" t="s">
        <v>36</v>
      </c>
      <c r="B4" s="236"/>
      <c r="C4" s="236"/>
      <c r="D4" s="236"/>
      <c r="E4" s="236"/>
    </row>
    <row r="5" spans="1:5" ht="37.5" customHeight="1">
      <c r="A5" s="236" t="s">
        <v>182</v>
      </c>
      <c r="B5" s="236"/>
      <c r="C5" s="236"/>
      <c r="D5" s="236"/>
      <c r="E5" s="236"/>
    </row>
    <row r="6" spans="1:5" ht="15.75">
      <c r="A6" s="234"/>
      <c r="B6" s="234"/>
      <c r="C6" s="234"/>
      <c r="D6" s="234"/>
      <c r="E6" s="234"/>
    </row>
    <row r="7" spans="1:5" ht="45.75" customHeight="1">
      <c r="A7" s="230" t="s">
        <v>37</v>
      </c>
      <c r="B7" s="230" t="s">
        <v>174</v>
      </c>
      <c r="C7" s="230" t="s">
        <v>175</v>
      </c>
      <c r="D7" s="226" t="s">
        <v>75</v>
      </c>
      <c r="E7" s="227"/>
    </row>
    <row r="8" spans="1:5" ht="56.25" customHeight="1">
      <c r="A8" s="230"/>
      <c r="B8" s="230"/>
      <c r="C8" s="230"/>
      <c r="D8" s="237"/>
      <c r="E8" s="238"/>
    </row>
    <row r="9" spans="1:5" ht="88.5" customHeight="1">
      <c r="A9" s="230"/>
      <c r="B9" s="230"/>
      <c r="C9" s="230"/>
      <c r="D9" s="15" t="s">
        <v>27</v>
      </c>
      <c r="E9" s="16" t="s">
        <v>67</v>
      </c>
    </row>
    <row r="10" spans="1:7" ht="63.75" customHeight="1">
      <c r="A10" s="5" t="s">
        <v>99</v>
      </c>
      <c r="B10" s="5" t="s">
        <v>86</v>
      </c>
      <c r="C10" s="5" t="s">
        <v>147</v>
      </c>
      <c r="D10" s="21">
        <f>D11+D12+D13+D14+D15+D16+D17+D18+D19</f>
        <v>1823.6692400000002</v>
      </c>
      <c r="E10" s="21">
        <f>E11+E12+E13+E14+E15+E16+E17+E18+E19</f>
        <v>192.95000000000005</v>
      </c>
      <c r="G10" s="181"/>
    </row>
    <row r="11" spans="1:6" ht="47.25" customHeight="1" hidden="1">
      <c r="A11" s="32" t="s">
        <v>115</v>
      </c>
      <c r="B11" s="1" t="s">
        <v>86</v>
      </c>
      <c r="C11" s="32" t="s">
        <v>100</v>
      </c>
      <c r="D11" s="21">
        <f>193+36.21924+8.9+161.2</f>
        <v>399.31924000000004</v>
      </c>
      <c r="E11" s="21">
        <v>192.4</v>
      </c>
      <c r="F11" s="38"/>
    </row>
    <row r="12" spans="1:5" ht="65.25" customHeight="1" hidden="1">
      <c r="A12" s="32" t="s">
        <v>116</v>
      </c>
      <c r="B12" s="1" t="s">
        <v>101</v>
      </c>
      <c r="C12" s="32" t="s">
        <v>102</v>
      </c>
      <c r="D12" s="132">
        <v>0.05</v>
      </c>
      <c r="E12" s="132">
        <v>0.05</v>
      </c>
    </row>
    <row r="13" spans="1:5" ht="53.25" customHeight="1" hidden="1" thickBot="1">
      <c r="A13" s="82" t="s">
        <v>117</v>
      </c>
      <c r="B13" s="81" t="s">
        <v>87</v>
      </c>
      <c r="C13" s="2" t="s">
        <v>87</v>
      </c>
      <c r="D13" s="87">
        <v>0.02</v>
      </c>
      <c r="E13" s="87">
        <v>0.02</v>
      </c>
    </row>
    <row r="14" spans="1:5" ht="61.5" customHeight="1" hidden="1">
      <c r="A14" s="27" t="s">
        <v>148</v>
      </c>
      <c r="B14" s="32" t="s">
        <v>88</v>
      </c>
      <c r="C14" s="32" t="s">
        <v>103</v>
      </c>
      <c r="D14" s="87">
        <v>0</v>
      </c>
      <c r="E14" s="87">
        <v>0</v>
      </c>
    </row>
    <row r="15" spans="1:5" ht="45.75" customHeight="1" hidden="1">
      <c r="A15" s="32" t="s">
        <v>118</v>
      </c>
      <c r="B15" s="32" t="s">
        <v>89</v>
      </c>
      <c r="C15" s="32" t="s">
        <v>89</v>
      </c>
      <c r="D15" s="87">
        <v>0.12</v>
      </c>
      <c r="E15" s="87">
        <v>0.12</v>
      </c>
    </row>
    <row r="16" spans="1:5" ht="33.75" customHeight="1" hidden="1">
      <c r="A16" s="64" t="s">
        <v>119</v>
      </c>
      <c r="B16" s="1" t="s">
        <v>104</v>
      </c>
      <c r="C16" s="32" t="s">
        <v>100</v>
      </c>
      <c r="D16" s="87">
        <f>397.6+78.3+795</f>
        <v>1270.9</v>
      </c>
      <c r="E16" s="87">
        <v>0</v>
      </c>
    </row>
    <row r="17" spans="1:5" ht="33" customHeight="1" hidden="1">
      <c r="A17" s="61" t="s">
        <v>120</v>
      </c>
      <c r="B17" s="32" t="s">
        <v>91</v>
      </c>
      <c r="C17" s="32" t="s">
        <v>105</v>
      </c>
      <c r="D17" s="87">
        <v>76.5</v>
      </c>
      <c r="E17" s="87">
        <v>0</v>
      </c>
    </row>
    <row r="18" spans="1:5" ht="30.75" customHeight="1" hidden="1">
      <c r="A18" s="60" t="s">
        <v>121</v>
      </c>
      <c r="B18" s="32" t="s">
        <v>91</v>
      </c>
      <c r="C18" s="32" t="s">
        <v>105</v>
      </c>
      <c r="D18" s="133">
        <v>76.7</v>
      </c>
      <c r="E18" s="133">
        <v>0.3</v>
      </c>
    </row>
    <row r="19" spans="1:5" ht="34.5" customHeight="1" hidden="1">
      <c r="A19" s="60" t="s">
        <v>122</v>
      </c>
      <c r="B19" s="32" t="s">
        <v>92</v>
      </c>
      <c r="C19" s="32" t="s">
        <v>106</v>
      </c>
      <c r="D19" s="133">
        <v>0.06</v>
      </c>
      <c r="E19" s="133">
        <v>0.06</v>
      </c>
    </row>
    <row r="20" spans="1:5" ht="34.5" customHeight="1">
      <c r="A20" s="60" t="s">
        <v>93</v>
      </c>
      <c r="B20" s="32" t="s">
        <v>94</v>
      </c>
      <c r="C20" s="32" t="s">
        <v>108</v>
      </c>
      <c r="D20" s="48">
        <v>3105.9</v>
      </c>
      <c r="E20" s="48">
        <v>0</v>
      </c>
    </row>
    <row r="21" spans="1:5" ht="34.5" customHeight="1">
      <c r="A21" s="27" t="s">
        <v>95</v>
      </c>
      <c r="B21" s="32" t="s">
        <v>96</v>
      </c>
      <c r="C21" s="32" t="s">
        <v>107</v>
      </c>
      <c r="D21" s="48">
        <v>0.8</v>
      </c>
      <c r="E21" s="48">
        <v>0</v>
      </c>
    </row>
    <row r="22" spans="1:5" ht="34.5" customHeight="1">
      <c r="A22" s="27" t="s">
        <v>97</v>
      </c>
      <c r="B22" s="32"/>
      <c r="C22" s="32" t="s">
        <v>176</v>
      </c>
      <c r="D22" s="48">
        <f>D23+D24</f>
        <v>300.1</v>
      </c>
      <c r="E22" s="48">
        <f>E23+E24</f>
        <v>0</v>
      </c>
    </row>
    <row r="23" spans="1:6" ht="78" customHeight="1">
      <c r="A23" s="1" t="s">
        <v>183</v>
      </c>
      <c r="B23" s="32" t="s">
        <v>184</v>
      </c>
      <c r="C23" s="32" t="s">
        <v>185</v>
      </c>
      <c r="D23" s="182">
        <v>0</v>
      </c>
      <c r="E23" s="182">
        <v>0</v>
      </c>
      <c r="F23" s="134"/>
    </row>
    <row r="24" spans="1:5" ht="63" customHeight="1">
      <c r="A24" s="160" t="s">
        <v>291</v>
      </c>
      <c r="B24" s="32" t="s">
        <v>186</v>
      </c>
      <c r="C24" s="32" t="s">
        <v>187</v>
      </c>
      <c r="D24" s="48">
        <v>300.1</v>
      </c>
      <c r="E24" s="48">
        <v>0</v>
      </c>
    </row>
    <row r="25" spans="1:5" ht="50.25" customHeight="1" hidden="1">
      <c r="A25" s="83" t="s">
        <v>123</v>
      </c>
      <c r="B25" s="32" t="s">
        <v>109</v>
      </c>
      <c r="C25" s="32" t="s">
        <v>110</v>
      </c>
      <c r="D25" s="48">
        <v>315.3</v>
      </c>
      <c r="E25" s="48">
        <v>0</v>
      </c>
    </row>
    <row r="26" spans="1:5" ht="190.5" customHeight="1" hidden="1">
      <c r="A26" s="27" t="s">
        <v>124</v>
      </c>
      <c r="B26" s="32" t="s">
        <v>98</v>
      </c>
      <c r="C26" s="32" t="s">
        <v>111</v>
      </c>
      <c r="D26" s="48">
        <v>0.1</v>
      </c>
      <c r="E26" s="48">
        <v>0</v>
      </c>
    </row>
    <row r="27" spans="1:5" ht="15.75">
      <c r="A27" s="1" t="s">
        <v>38</v>
      </c>
      <c r="B27" s="2"/>
      <c r="C27" s="2"/>
      <c r="D27" s="9">
        <f>D10+D20+D21+D22</f>
        <v>5230.469240000001</v>
      </c>
      <c r="E27" s="9">
        <f>E10+E20+E21+E22</f>
        <v>192.95000000000005</v>
      </c>
    </row>
    <row r="28" spans="1:5" ht="9.75" customHeight="1">
      <c r="A28" s="234"/>
      <c r="B28" s="234"/>
      <c r="C28" s="234"/>
      <c r="D28" s="234"/>
      <c r="E28" s="234"/>
    </row>
    <row r="29" spans="1:7" ht="18.75">
      <c r="A29" s="44" t="s">
        <v>165</v>
      </c>
      <c r="B29" s="17"/>
      <c r="C29" s="17"/>
      <c r="D29" s="17"/>
      <c r="E29" s="17"/>
      <c r="F29" s="17"/>
      <c r="G29" s="17"/>
    </row>
    <row r="30" spans="1:7" ht="24" customHeight="1">
      <c r="A30" s="57" t="s">
        <v>164</v>
      </c>
      <c r="B30" s="18"/>
      <c r="C30" s="18"/>
      <c r="D30" s="18"/>
      <c r="E30" s="46" t="s">
        <v>178</v>
      </c>
      <c r="G30" s="17"/>
    </row>
    <row r="31" spans="1:7" ht="9.75" customHeight="1">
      <c r="A31" s="39"/>
      <c r="B31" s="17"/>
      <c r="C31" s="17"/>
      <c r="D31" s="17"/>
      <c r="E31" s="44"/>
      <c r="F31" s="17"/>
      <c r="G31" s="17"/>
    </row>
    <row r="32" spans="1:7" ht="18.75">
      <c r="A32" s="62" t="s">
        <v>54</v>
      </c>
      <c r="B32" s="40"/>
      <c r="C32" s="40"/>
      <c r="D32" s="40"/>
      <c r="E32" s="46" t="s">
        <v>46</v>
      </c>
      <c r="G32" s="17"/>
    </row>
    <row r="33" spans="1:7" ht="6" customHeight="1">
      <c r="A33" s="39"/>
      <c r="B33" s="17"/>
      <c r="C33" s="17"/>
      <c r="D33" s="17"/>
      <c r="E33" s="44"/>
      <c r="F33" s="17"/>
      <c r="G33" s="17"/>
    </row>
    <row r="34" spans="1:10" s="6" customFormat="1" ht="18.75">
      <c r="A34" s="45" t="s">
        <v>47</v>
      </c>
      <c r="B34" s="10"/>
      <c r="C34" s="12"/>
      <c r="D34" s="7"/>
      <c r="E34" s="47" t="s">
        <v>84</v>
      </c>
      <c r="F34" s="10"/>
      <c r="G34" s="10"/>
      <c r="H34" s="10"/>
      <c r="I34" s="10"/>
      <c r="J34" s="10"/>
    </row>
    <row r="35" spans="1:10" s="6" customFormat="1" ht="13.5" customHeight="1">
      <c r="A35" s="10"/>
      <c r="B35" s="10"/>
      <c r="C35" s="12"/>
      <c r="D35" s="7"/>
      <c r="E35" s="13"/>
      <c r="F35" s="10"/>
      <c r="G35" s="10"/>
      <c r="H35" s="10"/>
      <c r="I35" s="10"/>
      <c r="J35" s="10"/>
    </row>
    <row r="36" spans="1:7" ht="15.75">
      <c r="A36" s="214" t="s">
        <v>55</v>
      </c>
      <c r="B36" s="214"/>
      <c r="C36" s="17"/>
      <c r="D36" s="17"/>
      <c r="E36" s="17"/>
      <c r="F36" s="17"/>
      <c r="G36" s="17"/>
    </row>
    <row r="37" spans="1:2" ht="15.75">
      <c r="A37" s="214" t="s">
        <v>49</v>
      </c>
      <c r="B37" s="214"/>
    </row>
  </sheetData>
  <sheetProtection/>
  <mergeCells count="13">
    <mergeCell ref="D7:E8"/>
    <mergeCell ref="A37:B37"/>
    <mergeCell ref="A36:B36"/>
    <mergeCell ref="A1:E1"/>
    <mergeCell ref="A28:E28"/>
    <mergeCell ref="A6:E6"/>
    <mergeCell ref="A7:A9"/>
    <mergeCell ref="B7:B9"/>
    <mergeCell ref="A2:E2"/>
    <mergeCell ref="C7:C9"/>
    <mergeCell ref="A3:E3"/>
    <mergeCell ref="A4:E4"/>
    <mergeCell ref="A5:E5"/>
  </mergeCells>
  <printOptions horizontalCentered="1"/>
  <pageMargins left="0.15748031496062992" right="0.15748031496062992" top="0.17" bottom="0.15" header="0.26" footer="0.2"/>
  <pageSetup blackAndWhite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1"/>
  <sheetViews>
    <sheetView view="pageBreakPreview" zoomScale="75" zoomScaleNormal="75" zoomScaleSheetLayoutView="75" workbookViewId="0" topLeftCell="A74">
      <selection activeCell="H14" sqref="H14"/>
    </sheetView>
  </sheetViews>
  <sheetFormatPr defaultColWidth="8.375" defaultRowHeight="12.75"/>
  <cols>
    <col min="1" max="1" width="27.75390625" style="94" customWidth="1"/>
    <col min="2" max="2" width="16.75390625" style="94" customWidth="1"/>
    <col min="3" max="3" width="59.00390625" style="94" customWidth="1"/>
    <col min="4" max="4" width="23.875" style="94" customWidth="1"/>
    <col min="5" max="5" width="3.625" style="94" customWidth="1"/>
    <col min="6" max="6" width="8.375" style="94" hidden="1" customWidth="1"/>
    <col min="7" max="7" width="8.375" style="94" customWidth="1"/>
    <col min="8" max="8" width="10.375" style="94" bestFit="1" customWidth="1"/>
    <col min="9" max="9" width="8.75390625" style="94" bestFit="1" customWidth="1"/>
    <col min="10" max="16384" width="8.375" style="94" customWidth="1"/>
  </cols>
  <sheetData>
    <row r="1" spans="1:5" ht="18.75" customHeight="1">
      <c r="A1" s="239" t="s">
        <v>57</v>
      </c>
      <c r="B1" s="239"/>
      <c r="C1" s="239"/>
      <c r="D1" s="239"/>
      <c r="E1" s="93"/>
    </row>
    <row r="2" spans="1:5" ht="18.75" customHeight="1">
      <c r="A2" s="240" t="s">
        <v>76</v>
      </c>
      <c r="B2" s="240"/>
      <c r="C2" s="240"/>
      <c r="D2" s="240"/>
      <c r="E2" s="93"/>
    </row>
    <row r="3" spans="1:5" ht="27" customHeight="1">
      <c r="A3" s="240" t="s">
        <v>200</v>
      </c>
      <c r="B3" s="240"/>
      <c r="C3" s="240"/>
      <c r="D3" s="240"/>
      <c r="E3" s="93"/>
    </row>
    <row r="4" spans="1:5" ht="15" customHeight="1">
      <c r="A4" s="241" t="s">
        <v>82</v>
      </c>
      <c r="B4" s="241" t="s">
        <v>83</v>
      </c>
      <c r="C4" s="241"/>
      <c r="D4" s="241" t="s">
        <v>78</v>
      </c>
      <c r="E4" s="93"/>
    </row>
    <row r="5" spans="1:9" ht="30.75" customHeight="1">
      <c r="A5" s="241"/>
      <c r="B5" s="241"/>
      <c r="C5" s="241"/>
      <c r="D5" s="241"/>
      <c r="E5" s="93"/>
      <c r="H5" s="157"/>
      <c r="I5" s="157"/>
    </row>
    <row r="6" spans="1:5" ht="15" customHeight="1">
      <c r="A6" s="241"/>
      <c r="B6" s="241" t="s">
        <v>68</v>
      </c>
      <c r="C6" s="241" t="s">
        <v>77</v>
      </c>
      <c r="D6" s="241"/>
      <c r="E6" s="93"/>
    </row>
    <row r="7" spans="1:5" ht="124.5" customHeight="1">
      <c r="A7" s="241"/>
      <c r="B7" s="241"/>
      <c r="C7" s="241"/>
      <c r="D7" s="241"/>
      <c r="E7" s="93"/>
    </row>
    <row r="8" spans="1:5" ht="18.75">
      <c r="A8" s="96">
        <v>1</v>
      </c>
      <c r="B8" s="96">
        <v>2</v>
      </c>
      <c r="C8" s="96">
        <v>3</v>
      </c>
      <c r="D8" s="97">
        <v>4</v>
      </c>
      <c r="E8" s="93"/>
    </row>
    <row r="9" spans="1:5" ht="41.25" customHeight="1">
      <c r="A9" s="246" t="s">
        <v>99</v>
      </c>
      <c r="B9" s="107">
        <f>SUM(B10:B26)</f>
        <v>-7302</v>
      </c>
      <c r="C9" s="105"/>
      <c r="D9" s="106"/>
      <c r="E9" s="93"/>
    </row>
    <row r="10" spans="1:9" ht="50.25" customHeight="1">
      <c r="A10" s="249"/>
      <c r="B10" s="107">
        <v>-2101.8</v>
      </c>
      <c r="C10" s="108" t="s">
        <v>218</v>
      </c>
      <c r="D10" s="106" t="s">
        <v>216</v>
      </c>
      <c r="E10" s="95"/>
      <c r="H10" s="157"/>
      <c r="I10" s="157"/>
    </row>
    <row r="11" spans="1:9" ht="72" customHeight="1">
      <c r="A11" s="123"/>
      <c r="B11" s="107">
        <v>-60.7</v>
      </c>
      <c r="C11" s="108" t="s">
        <v>219</v>
      </c>
      <c r="D11" s="106" t="s">
        <v>216</v>
      </c>
      <c r="E11" s="95"/>
      <c r="H11" s="159"/>
      <c r="I11" s="158"/>
    </row>
    <row r="12" spans="1:9" ht="50.25" customHeight="1">
      <c r="A12" s="123"/>
      <c r="B12" s="154">
        <v>-2000</v>
      </c>
      <c r="C12" s="155" t="s">
        <v>18</v>
      </c>
      <c r="D12" s="106" t="s">
        <v>217</v>
      </c>
      <c r="E12" s="95"/>
      <c r="H12" s="158"/>
      <c r="I12" s="157"/>
    </row>
    <row r="13" spans="1:5" ht="82.5" customHeight="1">
      <c r="A13" s="123"/>
      <c r="B13" s="147">
        <v>-630</v>
      </c>
      <c r="C13" s="150" t="s">
        <v>230</v>
      </c>
      <c r="D13" s="106" t="s">
        <v>229</v>
      </c>
      <c r="E13" s="95"/>
    </row>
    <row r="14" spans="1:11" ht="69.75" customHeight="1">
      <c r="A14" s="99"/>
      <c r="B14" s="148">
        <v>-120.6</v>
      </c>
      <c r="C14" s="150" t="s">
        <v>231</v>
      </c>
      <c r="D14" s="106" t="s">
        <v>229</v>
      </c>
      <c r="E14" s="95"/>
      <c r="H14" s="157"/>
      <c r="K14" s="158"/>
    </row>
    <row r="15" spans="1:5" ht="33" customHeight="1" hidden="1">
      <c r="A15" s="99"/>
      <c r="B15" s="105"/>
      <c r="C15" s="113" t="s">
        <v>166</v>
      </c>
      <c r="D15" s="106" t="s">
        <v>232</v>
      </c>
      <c r="E15" s="95"/>
    </row>
    <row r="16" spans="1:5" ht="35.25" customHeight="1" hidden="1">
      <c r="A16" s="99"/>
      <c r="B16" s="105"/>
      <c r="C16" s="113" t="s">
        <v>167</v>
      </c>
      <c r="D16" s="106" t="s">
        <v>234</v>
      </c>
      <c r="E16" s="95"/>
    </row>
    <row r="17" spans="1:11" ht="52.5" customHeight="1">
      <c r="A17" s="99"/>
      <c r="B17" s="149">
        <v>280</v>
      </c>
      <c r="C17" s="150" t="s">
        <v>233</v>
      </c>
      <c r="D17" s="106" t="s">
        <v>229</v>
      </c>
      <c r="E17" s="95"/>
      <c r="H17" s="158"/>
      <c r="J17" s="158"/>
      <c r="K17" s="158"/>
    </row>
    <row r="18" spans="1:8" ht="54" customHeight="1">
      <c r="A18" s="99"/>
      <c r="B18" s="149">
        <v>-50</v>
      </c>
      <c r="C18" s="150" t="s">
        <v>235</v>
      </c>
      <c r="D18" s="106" t="s">
        <v>236</v>
      </c>
      <c r="E18" s="95"/>
      <c r="H18" s="158"/>
    </row>
    <row r="19" spans="1:9" ht="82.5" customHeight="1">
      <c r="A19" s="99"/>
      <c r="B19" s="149">
        <v>-828.9</v>
      </c>
      <c r="C19" s="153" t="s">
        <v>244</v>
      </c>
      <c r="D19" s="106" t="s">
        <v>238</v>
      </c>
      <c r="E19" s="95"/>
      <c r="H19" s="157"/>
      <c r="I19" s="158"/>
    </row>
    <row r="20" spans="1:5" ht="88.5" customHeight="1">
      <c r="A20" s="99"/>
      <c r="B20" s="107">
        <v>-1236.3</v>
      </c>
      <c r="C20" s="180" t="s">
        <v>246</v>
      </c>
      <c r="D20" s="106" t="s">
        <v>238</v>
      </c>
      <c r="E20" s="95"/>
    </row>
    <row r="21" spans="1:5" ht="117.75" customHeight="1">
      <c r="A21" s="122"/>
      <c r="B21" s="107">
        <v>-1437.6</v>
      </c>
      <c r="C21" s="113" t="s">
        <v>245</v>
      </c>
      <c r="D21" s="106" t="s">
        <v>238</v>
      </c>
      <c r="E21" s="95"/>
    </row>
    <row r="22" spans="1:5" ht="52.5" customHeight="1">
      <c r="A22" s="124"/>
      <c r="B22" s="105">
        <v>1209.6</v>
      </c>
      <c r="C22" s="156" t="s">
        <v>239</v>
      </c>
      <c r="D22" s="106" t="s">
        <v>240</v>
      </c>
      <c r="E22" s="95"/>
    </row>
    <row r="23" spans="1:5" ht="80.25" customHeight="1" hidden="1">
      <c r="A23" s="124"/>
      <c r="B23" s="109"/>
      <c r="C23" s="108"/>
      <c r="D23" s="106" t="s">
        <v>241</v>
      </c>
      <c r="E23" s="95"/>
    </row>
    <row r="24" spans="1:5" ht="81.75" customHeight="1" hidden="1">
      <c r="A24" s="124"/>
      <c r="B24" s="109"/>
      <c r="C24" s="108"/>
      <c r="D24" s="106" t="s">
        <v>242</v>
      </c>
      <c r="E24" s="95"/>
    </row>
    <row r="25" spans="1:5" ht="51.75" customHeight="1">
      <c r="A25" s="251"/>
      <c r="B25" s="176">
        <v>883.9</v>
      </c>
      <c r="C25" s="177" t="s">
        <v>247</v>
      </c>
      <c r="D25" s="174" t="s">
        <v>240</v>
      </c>
      <c r="E25" s="95"/>
    </row>
    <row r="26" spans="1:5" ht="98.25" customHeight="1">
      <c r="A26" s="252"/>
      <c r="B26" s="107">
        <v>-1209.6</v>
      </c>
      <c r="C26" s="152" t="s">
        <v>0</v>
      </c>
      <c r="D26" s="106" t="s">
        <v>243</v>
      </c>
      <c r="E26" s="93"/>
    </row>
    <row r="27" spans="1:5" ht="16.5" customHeight="1">
      <c r="A27" s="246" t="s">
        <v>93</v>
      </c>
      <c r="B27" s="243">
        <f>SUM(B28:B41)</f>
        <v>6032.900000000001</v>
      </c>
      <c r="C27" s="245"/>
      <c r="D27" s="253"/>
      <c r="E27" s="93"/>
    </row>
    <row r="28" spans="1:5" ht="83.25" customHeight="1">
      <c r="A28" s="248"/>
      <c r="B28" s="244"/>
      <c r="C28" s="245"/>
      <c r="D28" s="254"/>
      <c r="E28" s="93"/>
    </row>
    <row r="29" spans="1:5" ht="82.5">
      <c r="A29" s="249"/>
      <c r="B29" s="105">
        <v>-462.4</v>
      </c>
      <c r="C29" s="156" t="s">
        <v>4</v>
      </c>
      <c r="D29" s="106" t="s">
        <v>216</v>
      </c>
      <c r="E29" s="95"/>
    </row>
    <row r="30" spans="1:5" ht="49.5">
      <c r="A30" s="99"/>
      <c r="B30" s="107">
        <v>630</v>
      </c>
      <c r="C30" s="156" t="s">
        <v>6</v>
      </c>
      <c r="D30" s="156" t="s">
        <v>229</v>
      </c>
      <c r="E30" s="93"/>
    </row>
    <row r="31" spans="1:5" ht="52.5" customHeight="1">
      <c r="A31" s="99"/>
      <c r="B31" s="107">
        <v>50</v>
      </c>
      <c r="C31" s="156" t="s">
        <v>7</v>
      </c>
      <c r="D31" s="106" t="s">
        <v>236</v>
      </c>
      <c r="E31" s="93"/>
    </row>
    <row r="32" spans="1:9" ht="49.5">
      <c r="A32" s="99"/>
      <c r="B32" s="109">
        <v>912.8</v>
      </c>
      <c r="C32" s="110" t="s">
        <v>8</v>
      </c>
      <c r="D32" s="106" t="s">
        <v>238</v>
      </c>
      <c r="E32" s="93"/>
      <c r="H32" s="158"/>
      <c r="I32" s="158"/>
    </row>
    <row r="33" spans="1:9" ht="50.25" customHeight="1">
      <c r="A33" s="99"/>
      <c r="B33" s="109">
        <v>275.7</v>
      </c>
      <c r="C33" s="110" t="s">
        <v>9</v>
      </c>
      <c r="D33" s="106" t="s">
        <v>238</v>
      </c>
      <c r="E33" s="95"/>
      <c r="H33" s="158"/>
      <c r="I33" s="158"/>
    </row>
    <row r="34" spans="1:8" ht="69" customHeight="1">
      <c r="A34" s="99"/>
      <c r="B34" s="109">
        <v>1722.1</v>
      </c>
      <c r="C34" s="110" t="s">
        <v>10</v>
      </c>
      <c r="D34" s="106" t="s">
        <v>238</v>
      </c>
      <c r="E34" s="95"/>
      <c r="H34" s="158"/>
    </row>
    <row r="35" spans="1:8" ht="48.75" customHeight="1">
      <c r="A35" s="99"/>
      <c r="B35" s="109">
        <v>85.4</v>
      </c>
      <c r="C35" s="110" t="s">
        <v>5</v>
      </c>
      <c r="D35" s="106" t="s">
        <v>238</v>
      </c>
      <c r="E35" s="95"/>
      <c r="H35" s="158"/>
    </row>
    <row r="36" spans="1:8" ht="69" customHeight="1">
      <c r="A36" s="99"/>
      <c r="B36" s="109">
        <v>31</v>
      </c>
      <c r="C36" s="110" t="s">
        <v>11</v>
      </c>
      <c r="D36" s="106" t="s">
        <v>238</v>
      </c>
      <c r="E36" s="95"/>
      <c r="H36" s="158"/>
    </row>
    <row r="37" spans="1:8" ht="69" customHeight="1" hidden="1">
      <c r="A37" s="99"/>
      <c r="B37" s="109"/>
      <c r="C37" s="110" t="s">
        <v>12</v>
      </c>
      <c r="D37" s="106" t="s">
        <v>238</v>
      </c>
      <c r="E37" s="95"/>
      <c r="G37" s="94">
        <v>26</v>
      </c>
      <c r="H37" s="158"/>
    </row>
    <row r="38" spans="1:5" ht="82.5" customHeight="1">
      <c r="A38" s="99"/>
      <c r="B38" s="109">
        <v>1561.7</v>
      </c>
      <c r="C38" s="110" t="s">
        <v>13</v>
      </c>
      <c r="D38" s="106" t="s">
        <v>240</v>
      </c>
      <c r="E38" s="95"/>
    </row>
    <row r="39" spans="1:5" ht="50.25" customHeight="1">
      <c r="A39" s="99"/>
      <c r="B39" s="109">
        <v>1608.9</v>
      </c>
      <c r="C39" s="110" t="s">
        <v>14</v>
      </c>
      <c r="D39" s="106" t="s">
        <v>243</v>
      </c>
      <c r="E39" s="95"/>
    </row>
    <row r="40" spans="1:5" ht="85.5" customHeight="1">
      <c r="A40" s="99"/>
      <c r="B40" s="109">
        <v>-277.2</v>
      </c>
      <c r="C40" s="110" t="s">
        <v>16</v>
      </c>
      <c r="D40" s="106" t="s">
        <v>243</v>
      </c>
      <c r="E40" s="95"/>
    </row>
    <row r="41" spans="1:5" ht="51" customHeight="1">
      <c r="A41" s="99"/>
      <c r="B41" s="109">
        <v>-105.1</v>
      </c>
      <c r="C41" s="110" t="s">
        <v>17</v>
      </c>
      <c r="D41" s="106" t="s">
        <v>243</v>
      </c>
      <c r="E41" s="95"/>
    </row>
    <row r="42" spans="1:9" ht="75.75" customHeight="1">
      <c r="A42" s="98" t="s">
        <v>95</v>
      </c>
      <c r="B42" s="107">
        <v>-17</v>
      </c>
      <c r="C42" s="106" t="s">
        <v>15</v>
      </c>
      <c r="D42" s="106" t="s">
        <v>243</v>
      </c>
      <c r="E42" s="93"/>
      <c r="F42" s="93"/>
      <c r="G42" s="93"/>
      <c r="H42" s="93"/>
      <c r="I42" s="93"/>
    </row>
    <row r="43" spans="1:9" ht="112.5">
      <c r="A43" s="98" t="s">
        <v>97</v>
      </c>
      <c r="B43" s="107">
        <f>B44+B59+B61</f>
        <v>13304.000000000002</v>
      </c>
      <c r="C43" s="105"/>
      <c r="D43" s="106"/>
      <c r="E43" s="93"/>
      <c r="F43" s="93"/>
      <c r="G43" s="93"/>
      <c r="H43" s="93"/>
      <c r="I43" s="93"/>
    </row>
    <row r="44" spans="1:9" ht="121.5" customHeight="1">
      <c r="A44" s="250" t="s">
        <v>168</v>
      </c>
      <c r="B44" s="111">
        <f>SUM(B45:B58)</f>
        <v>13024.800000000001</v>
      </c>
      <c r="C44" s="105"/>
      <c r="D44" s="106"/>
      <c r="E44" s="93"/>
      <c r="F44" s="93"/>
      <c r="G44" s="93"/>
      <c r="H44" s="93"/>
      <c r="I44" s="93"/>
    </row>
    <row r="45" spans="1:9" ht="99">
      <c r="A45" s="251"/>
      <c r="B45" s="107">
        <v>6994.5</v>
      </c>
      <c r="C45" s="156" t="s">
        <v>221</v>
      </c>
      <c r="D45" s="106" t="s">
        <v>216</v>
      </c>
      <c r="E45" s="93"/>
      <c r="F45" s="93"/>
      <c r="G45" s="93"/>
      <c r="H45" s="93"/>
      <c r="I45" s="93"/>
    </row>
    <row r="46" spans="1:9" ht="99">
      <c r="A46" s="124"/>
      <c r="B46" s="105">
        <v>35.4</v>
      </c>
      <c r="C46" s="156" t="s">
        <v>223</v>
      </c>
      <c r="D46" s="106" t="s">
        <v>216</v>
      </c>
      <c r="E46" s="93"/>
      <c r="F46" s="93"/>
      <c r="G46" s="93"/>
      <c r="H46" s="93"/>
      <c r="I46" s="93"/>
    </row>
    <row r="47" spans="1:9" ht="51.75" customHeight="1">
      <c r="A47" s="124"/>
      <c r="B47" s="107">
        <v>1759.5</v>
      </c>
      <c r="C47" s="156" t="s">
        <v>224</v>
      </c>
      <c r="D47" s="106" t="s">
        <v>216</v>
      </c>
      <c r="E47" s="93"/>
      <c r="F47" s="93"/>
      <c r="G47" s="93"/>
      <c r="H47" s="93"/>
      <c r="I47" s="93"/>
    </row>
    <row r="48" spans="1:9" ht="33" hidden="1">
      <c r="A48" s="124"/>
      <c r="B48" s="125"/>
      <c r="C48" s="112"/>
      <c r="D48" s="106" t="s">
        <v>220</v>
      </c>
      <c r="E48" s="93"/>
      <c r="F48" s="93"/>
      <c r="G48" s="93"/>
      <c r="H48" s="93"/>
      <c r="I48" s="93"/>
    </row>
    <row r="49" spans="1:9" ht="102" customHeight="1">
      <c r="A49" s="124"/>
      <c r="B49" s="109">
        <v>-1876.4</v>
      </c>
      <c r="C49" s="112" t="s">
        <v>225</v>
      </c>
      <c r="D49" s="106" t="s">
        <v>217</v>
      </c>
      <c r="E49" s="93"/>
      <c r="F49" s="93"/>
      <c r="G49" s="93"/>
      <c r="H49" s="93"/>
      <c r="I49" s="93"/>
    </row>
    <row r="50" spans="1:9" ht="33" hidden="1">
      <c r="A50" s="124"/>
      <c r="B50" s="125"/>
      <c r="C50" s="112"/>
      <c r="D50" s="106" t="s">
        <v>227</v>
      </c>
      <c r="E50" s="93"/>
      <c r="F50" s="93"/>
      <c r="G50" s="93"/>
      <c r="H50" s="93"/>
      <c r="I50" s="93"/>
    </row>
    <row r="51" spans="1:9" ht="49.5">
      <c r="A51" s="124"/>
      <c r="B51" s="109">
        <v>234.2</v>
      </c>
      <c r="C51" s="112" t="s">
        <v>226</v>
      </c>
      <c r="D51" s="106" t="s">
        <v>217</v>
      </c>
      <c r="E51" s="93"/>
      <c r="F51" s="93"/>
      <c r="G51" s="93"/>
      <c r="H51" s="93"/>
      <c r="I51" s="93"/>
    </row>
    <row r="52" spans="1:9" ht="33" hidden="1">
      <c r="A52" s="124"/>
      <c r="B52" s="125"/>
      <c r="C52" s="112"/>
      <c r="D52" s="106" t="s">
        <v>227</v>
      </c>
      <c r="E52" s="93"/>
      <c r="F52" s="93"/>
      <c r="G52" s="93"/>
      <c r="H52" s="93"/>
      <c r="I52" s="93"/>
    </row>
    <row r="53" spans="1:9" ht="51" customHeight="1">
      <c r="A53" s="124"/>
      <c r="B53" s="109">
        <v>6500</v>
      </c>
      <c r="C53" s="112" t="s">
        <v>228</v>
      </c>
      <c r="D53" s="106" t="s">
        <v>229</v>
      </c>
      <c r="E53" s="93"/>
      <c r="F53" s="93"/>
      <c r="G53" s="93"/>
      <c r="H53" s="93"/>
      <c r="I53" s="93"/>
    </row>
    <row r="54" spans="1:9" ht="18.75" hidden="1">
      <c r="A54" s="124"/>
      <c r="B54" s="125"/>
      <c r="C54" s="112"/>
      <c r="D54" s="106"/>
      <c r="E54" s="93"/>
      <c r="F54" s="93"/>
      <c r="G54" s="93"/>
      <c r="H54" s="93"/>
      <c r="I54" s="93"/>
    </row>
    <row r="55" spans="1:9" ht="64.5" customHeight="1">
      <c r="A55" s="124"/>
      <c r="B55" s="109">
        <v>-38.8</v>
      </c>
      <c r="C55" s="156" t="s">
        <v>237</v>
      </c>
      <c r="D55" s="106" t="s">
        <v>236</v>
      </c>
      <c r="E55" s="93"/>
      <c r="F55" s="93"/>
      <c r="G55" s="93"/>
      <c r="H55" s="93"/>
      <c r="I55" s="93"/>
    </row>
    <row r="56" spans="1:9" ht="18.75" hidden="1">
      <c r="A56" s="124"/>
      <c r="B56" s="125"/>
      <c r="C56" s="112"/>
      <c r="D56" s="106"/>
      <c r="E56" s="93"/>
      <c r="F56" s="93"/>
      <c r="G56" s="93"/>
      <c r="H56" s="93"/>
      <c r="I56" s="93"/>
    </row>
    <row r="57" spans="1:9" ht="123" customHeight="1">
      <c r="A57" s="124"/>
      <c r="B57" s="109">
        <v>-583.6</v>
      </c>
      <c r="C57" s="156" t="s">
        <v>299</v>
      </c>
      <c r="D57" s="106" t="s">
        <v>238</v>
      </c>
      <c r="E57" s="93"/>
      <c r="F57" s="93"/>
      <c r="G57" s="93"/>
      <c r="H57" s="93"/>
      <c r="I57" s="93"/>
    </row>
    <row r="58" spans="1:9" ht="18.75" hidden="1">
      <c r="A58" s="124"/>
      <c r="B58" s="178"/>
      <c r="C58" s="179"/>
      <c r="D58" s="175"/>
      <c r="E58" s="93"/>
      <c r="F58" s="93"/>
      <c r="G58" s="93"/>
      <c r="H58" s="93"/>
      <c r="I58" s="93"/>
    </row>
    <row r="59" spans="1:9" ht="132.75" customHeight="1">
      <c r="A59" s="246" t="s">
        <v>169</v>
      </c>
      <c r="B59" s="111">
        <f>SUM(B60:B60)</f>
        <v>279.2</v>
      </c>
      <c r="C59" s="173"/>
      <c r="D59" s="106"/>
      <c r="E59" s="93"/>
      <c r="F59" s="93"/>
      <c r="G59" s="93"/>
      <c r="H59" s="93"/>
      <c r="I59" s="93"/>
    </row>
    <row r="60" spans="1:9" ht="124.5" customHeight="1">
      <c r="A60" s="247"/>
      <c r="B60" s="105">
        <v>279.2</v>
      </c>
      <c r="C60" s="156" t="s">
        <v>222</v>
      </c>
      <c r="D60" s="106" t="s">
        <v>216</v>
      </c>
      <c r="E60" s="93"/>
      <c r="F60" s="93"/>
      <c r="G60" s="93"/>
      <c r="H60" s="93"/>
      <c r="I60" s="93"/>
    </row>
    <row r="61" spans="1:9" ht="230.25" customHeight="1">
      <c r="A61" s="250" t="s">
        <v>3</v>
      </c>
      <c r="B61" s="109">
        <f>SUM(B62:B64)</f>
        <v>0</v>
      </c>
      <c r="C61" s="105"/>
      <c r="D61" s="106"/>
      <c r="E61" s="93"/>
      <c r="F61" s="93"/>
      <c r="G61" s="93"/>
      <c r="H61" s="93"/>
      <c r="I61" s="93"/>
    </row>
    <row r="62" spans="1:9" ht="77.25" customHeight="1">
      <c r="A62" s="251"/>
      <c r="B62" s="154">
        <v>2155.1</v>
      </c>
      <c r="C62" s="155" t="s">
        <v>1</v>
      </c>
      <c r="D62" s="106" t="s">
        <v>216</v>
      </c>
      <c r="E62" s="93"/>
      <c r="F62" s="93"/>
      <c r="G62" s="93"/>
      <c r="H62" s="93"/>
      <c r="I62" s="93"/>
    </row>
    <row r="63" spans="1:9" ht="68.25" customHeight="1">
      <c r="A63" s="251"/>
      <c r="B63" s="149">
        <v>90548.3</v>
      </c>
      <c r="C63" s="155" t="s">
        <v>1</v>
      </c>
      <c r="D63" s="106" t="s">
        <v>236</v>
      </c>
      <c r="E63" s="93"/>
      <c r="F63" s="93"/>
      <c r="G63" s="93"/>
      <c r="H63" s="93"/>
      <c r="I63" s="93"/>
    </row>
    <row r="64" spans="1:9" ht="84.75" customHeight="1">
      <c r="A64" s="252"/>
      <c r="B64" s="151">
        <v>-92703.4</v>
      </c>
      <c r="C64" s="108" t="s">
        <v>2</v>
      </c>
      <c r="D64" s="106" t="s">
        <v>243</v>
      </c>
      <c r="E64" s="93"/>
      <c r="F64" s="93"/>
      <c r="G64" s="93"/>
      <c r="H64" s="93"/>
      <c r="I64" s="93"/>
    </row>
    <row r="65" spans="1:9" ht="18.75">
      <c r="A65" s="98" t="s">
        <v>38</v>
      </c>
      <c r="B65" s="111">
        <f>B43+B42+B27+B9</f>
        <v>12017.900000000001</v>
      </c>
      <c r="C65" s="105"/>
      <c r="D65" s="106"/>
      <c r="E65" s="93"/>
      <c r="F65" s="93"/>
      <c r="G65" s="93"/>
      <c r="H65" s="126"/>
      <c r="I65" s="93"/>
    </row>
    <row r="66" spans="1:9" ht="18.75">
      <c r="A66" s="100"/>
      <c r="B66" s="93"/>
      <c r="C66" s="93"/>
      <c r="D66" s="93"/>
      <c r="E66" s="93"/>
      <c r="F66" s="93"/>
      <c r="G66" s="93"/>
      <c r="H66" s="93"/>
      <c r="I66" s="93"/>
    </row>
    <row r="67" spans="1:9" ht="18.75">
      <c r="A67" s="101" t="s">
        <v>19</v>
      </c>
      <c r="B67" s="101"/>
      <c r="C67" s="101"/>
      <c r="D67" s="101"/>
      <c r="E67" s="101"/>
      <c r="F67" s="93"/>
      <c r="G67" s="93"/>
      <c r="H67" s="93"/>
      <c r="I67" s="93"/>
    </row>
    <row r="68" spans="1:9" ht="18.75" customHeight="1">
      <c r="A68" s="255" t="s">
        <v>53</v>
      </c>
      <c r="B68" s="255"/>
      <c r="C68" s="255"/>
      <c r="D68" s="100" t="s">
        <v>178</v>
      </c>
      <c r="E68" s="93"/>
      <c r="F68" s="93"/>
      <c r="G68" s="93"/>
      <c r="H68" s="93"/>
      <c r="I68" s="93"/>
    </row>
    <row r="69" spans="1:9" ht="18.75">
      <c r="A69" s="102"/>
      <c r="B69" s="101"/>
      <c r="C69" s="101"/>
      <c r="D69" s="100"/>
      <c r="E69" s="101"/>
      <c r="F69" s="93"/>
      <c r="G69" s="93"/>
      <c r="H69" s="93"/>
      <c r="I69" s="93"/>
    </row>
    <row r="70" spans="1:9" ht="18.75">
      <c r="A70" s="242" t="s">
        <v>54</v>
      </c>
      <c r="B70" s="242"/>
      <c r="C70" s="242"/>
      <c r="D70" s="100" t="s">
        <v>46</v>
      </c>
      <c r="E70" s="93"/>
      <c r="F70" s="93"/>
      <c r="G70" s="93"/>
      <c r="H70" s="93"/>
      <c r="I70" s="93"/>
    </row>
    <row r="71" spans="1:9" ht="18.75">
      <c r="A71" s="102"/>
      <c r="B71" s="101"/>
      <c r="C71" s="101"/>
      <c r="D71" s="100"/>
      <c r="E71" s="101"/>
      <c r="F71" s="93"/>
      <c r="G71" s="93"/>
      <c r="H71" s="93"/>
      <c r="I71" s="93"/>
    </row>
    <row r="72" spans="1:9" ht="18.75">
      <c r="A72" s="101" t="s">
        <v>47</v>
      </c>
      <c r="B72" s="103"/>
      <c r="C72" s="104"/>
      <c r="D72" s="100" t="s">
        <v>84</v>
      </c>
      <c r="E72" s="101"/>
      <c r="F72" s="101"/>
      <c r="G72" s="101"/>
      <c r="H72" s="101"/>
      <c r="I72" s="101"/>
    </row>
    <row r="73" spans="1:9" ht="18.75">
      <c r="A73" s="102"/>
      <c r="B73" s="101"/>
      <c r="C73" s="101"/>
      <c r="D73" s="101"/>
      <c r="E73" s="101"/>
      <c r="F73" s="93"/>
      <c r="G73" s="93"/>
      <c r="H73" s="93"/>
      <c r="I73" s="93"/>
    </row>
    <row r="74" spans="1:9" ht="18.75">
      <c r="A74" s="116" t="s">
        <v>55</v>
      </c>
      <c r="B74" s="101"/>
      <c r="C74" s="101"/>
      <c r="D74" s="101"/>
      <c r="E74" s="101"/>
      <c r="F74" s="93"/>
      <c r="G74" s="93"/>
      <c r="H74" s="93"/>
      <c r="I74" s="93"/>
    </row>
    <row r="75" spans="1:9" ht="15.75">
      <c r="A75" s="116" t="s">
        <v>49</v>
      </c>
      <c r="B75" s="93"/>
      <c r="C75" s="93"/>
      <c r="D75" s="93"/>
      <c r="E75" s="93"/>
      <c r="F75" s="93"/>
      <c r="G75" s="93"/>
      <c r="H75" s="93"/>
      <c r="I75" s="93"/>
    </row>
    <row r="77" ht="15.75">
      <c r="A77" s="36" t="s">
        <v>50</v>
      </c>
    </row>
    <row r="79" spans="1:4" ht="18.75">
      <c r="A79" s="44" t="s">
        <v>248</v>
      </c>
      <c r="B79" s="44"/>
      <c r="C79" s="44"/>
      <c r="D79" s="44"/>
    </row>
    <row r="80" spans="1:8" ht="18.75">
      <c r="A80" s="117" t="s">
        <v>171</v>
      </c>
      <c r="B80" s="117"/>
      <c r="C80" s="118"/>
      <c r="D80" s="119" t="s">
        <v>172</v>
      </c>
      <c r="G80" s="115"/>
      <c r="H80" s="23"/>
    </row>
    <row r="81" spans="1:4" ht="18.75">
      <c r="A81" s="118"/>
      <c r="B81" s="118"/>
      <c r="C81" s="118"/>
      <c r="D81" s="118"/>
    </row>
  </sheetData>
  <mergeCells count="19">
    <mergeCell ref="D27:D28"/>
    <mergeCell ref="A9:A10"/>
    <mergeCell ref="A25:A26"/>
    <mergeCell ref="A68:C68"/>
    <mergeCell ref="A70:C70"/>
    <mergeCell ref="B27:B28"/>
    <mergeCell ref="C27:C28"/>
    <mergeCell ref="A59:A60"/>
    <mergeCell ref="A27:A29"/>
    <mergeCell ref="A61:A64"/>
    <mergeCell ref="A44:A45"/>
    <mergeCell ref="A1:D1"/>
    <mergeCell ref="A2:D2"/>
    <mergeCell ref="A3:D3"/>
    <mergeCell ref="A4:A7"/>
    <mergeCell ref="B4:C5"/>
    <mergeCell ref="D4:D7"/>
    <mergeCell ref="B6:B7"/>
    <mergeCell ref="C6:C7"/>
  </mergeCells>
  <printOptions/>
  <pageMargins left="0.75" right="0.29" top="0.25" bottom="0.3" header="0.17" footer="0.19"/>
  <pageSetup horizontalDpi="600" verticalDpi="600" orientation="portrait" paperSize="9" scale="73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75" zoomScaleNormal="75" zoomScaleSheetLayoutView="75" zoomScalePageLayoutView="0" workbookViewId="0" topLeftCell="A23">
      <selection activeCell="F8" sqref="F8"/>
    </sheetView>
  </sheetViews>
  <sheetFormatPr defaultColWidth="9.00390625" defaultRowHeight="12.75"/>
  <cols>
    <col min="1" max="1" width="36.375" style="23" customWidth="1"/>
    <col min="2" max="2" width="9.875" style="23" customWidth="1"/>
    <col min="3" max="3" width="9.125" style="23" customWidth="1"/>
    <col min="4" max="4" width="11.00390625" style="23" customWidth="1"/>
    <col min="5" max="5" width="10.00390625" style="23" customWidth="1"/>
    <col min="6" max="6" width="10.375" style="23" customWidth="1"/>
    <col min="7" max="7" width="28.25390625" style="23" customWidth="1"/>
    <col min="8" max="8" width="10.00390625" style="23" customWidth="1"/>
    <col min="9" max="9" width="10.875" style="23" customWidth="1"/>
    <col min="10" max="10" width="10.25390625" style="23" customWidth="1"/>
    <col min="11" max="11" width="9.75390625" style="23" bestFit="1" customWidth="1"/>
    <col min="12" max="12" width="9.25390625" style="23" bestFit="1" customWidth="1"/>
    <col min="13" max="13" width="12.75390625" style="23" bestFit="1" customWidth="1"/>
    <col min="14" max="14" width="10.625" style="23" bestFit="1" customWidth="1"/>
    <col min="15" max="16384" width="9.125" style="23" customWidth="1"/>
  </cols>
  <sheetData>
    <row r="1" spans="1:10" ht="15.75">
      <c r="A1" s="219" t="s">
        <v>79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3" ht="36.75" customHeight="1">
      <c r="A2" s="261" t="s">
        <v>149</v>
      </c>
      <c r="B2" s="261"/>
      <c r="C2" s="261"/>
      <c r="D2" s="261"/>
      <c r="E2" s="261"/>
      <c r="F2" s="261"/>
      <c r="G2" s="261"/>
      <c r="H2" s="261"/>
      <c r="I2" s="261"/>
      <c r="J2" s="261"/>
      <c r="K2" s="259"/>
      <c r="L2" s="259"/>
      <c r="M2" s="259"/>
    </row>
    <row r="3" spans="1:13" ht="19.5" customHeight="1">
      <c r="A3" s="261" t="s">
        <v>58</v>
      </c>
      <c r="B3" s="261"/>
      <c r="C3" s="261"/>
      <c r="D3" s="261"/>
      <c r="E3" s="261"/>
      <c r="F3" s="261"/>
      <c r="G3" s="261"/>
      <c r="H3" s="261"/>
      <c r="I3" s="261"/>
      <c r="J3" s="261"/>
      <c r="K3" s="259"/>
      <c r="L3" s="259"/>
      <c r="M3" s="259"/>
    </row>
    <row r="4" spans="1:13" ht="19.5" customHeight="1">
      <c r="A4" s="261" t="s">
        <v>201</v>
      </c>
      <c r="B4" s="261"/>
      <c r="C4" s="261"/>
      <c r="D4" s="261"/>
      <c r="E4" s="261"/>
      <c r="F4" s="261"/>
      <c r="G4" s="261"/>
      <c r="H4" s="261"/>
      <c r="I4" s="261"/>
      <c r="J4" s="261"/>
      <c r="K4" s="259"/>
      <c r="L4" s="259"/>
      <c r="M4" s="259"/>
    </row>
    <row r="5" spans="1:13" ht="15.75" customHeigh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59"/>
      <c r="L5" s="259"/>
      <c r="M5" s="259"/>
    </row>
    <row r="6" spans="1:13" ht="15.75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59"/>
      <c r="L6" s="259"/>
      <c r="M6" s="259"/>
    </row>
    <row r="7" spans="1:13" ht="62.25" customHeight="1">
      <c r="A7" s="256" t="s">
        <v>59</v>
      </c>
      <c r="B7" s="256" t="s">
        <v>80</v>
      </c>
      <c r="C7" s="256" t="s">
        <v>60</v>
      </c>
      <c r="D7" s="256"/>
      <c r="E7" s="256" t="s">
        <v>61</v>
      </c>
      <c r="F7" s="256"/>
      <c r="G7" s="256" t="s">
        <v>62</v>
      </c>
      <c r="H7" s="256" t="s">
        <v>63</v>
      </c>
      <c r="I7" s="256"/>
      <c r="J7" s="256" t="s">
        <v>251</v>
      </c>
      <c r="K7" s="260"/>
      <c r="L7" s="259"/>
      <c r="M7" s="259"/>
    </row>
    <row r="8" spans="1:13" ht="117" customHeight="1">
      <c r="A8" s="256"/>
      <c r="B8" s="256"/>
      <c r="C8" s="25" t="s">
        <v>64</v>
      </c>
      <c r="D8" s="25" t="s">
        <v>66</v>
      </c>
      <c r="E8" s="25" t="s">
        <v>64</v>
      </c>
      <c r="F8" s="25" t="s">
        <v>66</v>
      </c>
      <c r="G8" s="256"/>
      <c r="H8" s="25" t="s">
        <v>64</v>
      </c>
      <c r="I8" s="25" t="s">
        <v>66</v>
      </c>
      <c r="J8" s="256"/>
      <c r="K8" s="260"/>
      <c r="L8" s="259"/>
      <c r="M8" s="259"/>
    </row>
    <row r="9" spans="1:13" ht="22.5" customHeight="1">
      <c r="A9" s="59" t="s">
        <v>85</v>
      </c>
      <c r="B9" s="25"/>
      <c r="C9" s="25"/>
      <c r="D9" s="25"/>
      <c r="E9" s="25"/>
      <c r="F9" s="25"/>
      <c r="G9" s="25"/>
      <c r="H9" s="25"/>
      <c r="I9" s="25"/>
      <c r="J9" s="25"/>
      <c r="K9" s="26"/>
      <c r="L9" s="24"/>
      <c r="M9" s="24"/>
    </row>
    <row r="10" spans="1:13" ht="48.75" customHeight="1" hidden="1">
      <c r="A10" s="5"/>
      <c r="B10" s="51"/>
      <c r="C10" s="25"/>
      <c r="D10" s="28"/>
      <c r="E10" s="25"/>
      <c r="F10" s="28"/>
      <c r="G10" s="22"/>
      <c r="H10" s="25"/>
      <c r="I10" s="28"/>
      <c r="J10" s="28"/>
      <c r="K10" s="26"/>
      <c r="L10" s="24"/>
      <c r="M10" s="24"/>
    </row>
    <row r="11" spans="1:14" ht="98.25" customHeight="1">
      <c r="A11" s="145" t="s">
        <v>150</v>
      </c>
      <c r="B11" s="51">
        <v>0</v>
      </c>
      <c r="C11" s="25" t="s">
        <v>125</v>
      </c>
      <c r="D11" s="29">
        <v>20345.9</v>
      </c>
      <c r="E11" s="25" t="s">
        <v>125</v>
      </c>
      <c r="F11" s="42">
        <v>14062.9</v>
      </c>
      <c r="G11" s="22" t="s">
        <v>212</v>
      </c>
      <c r="H11" s="25" t="s">
        <v>125</v>
      </c>
      <c r="I11" s="42">
        <v>13851</v>
      </c>
      <c r="J11" s="28">
        <v>0</v>
      </c>
      <c r="K11" s="30"/>
      <c r="L11" s="24"/>
      <c r="M11" s="89"/>
      <c r="N11" s="31"/>
    </row>
    <row r="12" spans="1:13" ht="116.25" customHeight="1">
      <c r="A12" s="32" t="s">
        <v>151</v>
      </c>
      <c r="B12" s="51">
        <v>0</v>
      </c>
      <c r="C12" s="51">
        <v>949</v>
      </c>
      <c r="D12" s="29">
        <v>1278.6</v>
      </c>
      <c r="E12" s="25" t="s">
        <v>126</v>
      </c>
      <c r="F12" s="28">
        <v>449.7</v>
      </c>
      <c r="G12" s="22" t="s">
        <v>300</v>
      </c>
      <c r="H12" s="25" t="s">
        <v>126</v>
      </c>
      <c r="I12" s="28">
        <v>449.7</v>
      </c>
      <c r="J12" s="28">
        <f>F12-I12</f>
        <v>0</v>
      </c>
      <c r="K12" s="30"/>
      <c r="L12" s="24"/>
      <c r="M12" s="24"/>
    </row>
    <row r="13" spans="1:13" ht="36" customHeight="1">
      <c r="A13" s="82" t="s">
        <v>152</v>
      </c>
      <c r="B13" s="29">
        <v>0</v>
      </c>
      <c r="C13" s="25" t="s">
        <v>127</v>
      </c>
      <c r="D13" s="29">
        <v>2540.7</v>
      </c>
      <c r="E13" s="25" t="s">
        <v>127</v>
      </c>
      <c r="F13" s="29">
        <v>2456</v>
      </c>
      <c r="G13" s="22" t="s">
        <v>161</v>
      </c>
      <c r="H13" s="25" t="s">
        <v>214</v>
      </c>
      <c r="I13" s="29">
        <v>2456</v>
      </c>
      <c r="J13" s="28">
        <v>0</v>
      </c>
      <c r="K13" s="30"/>
      <c r="L13" s="24"/>
      <c r="M13" s="24"/>
    </row>
    <row r="14" spans="1:13" ht="93.75" customHeight="1">
      <c r="A14" s="18" t="s">
        <v>153</v>
      </c>
      <c r="B14" s="29">
        <v>0</v>
      </c>
      <c r="C14" s="25" t="s">
        <v>203</v>
      </c>
      <c r="D14" s="29">
        <v>15.1</v>
      </c>
      <c r="E14" s="25" t="s">
        <v>128</v>
      </c>
      <c r="F14" s="29">
        <v>30.2</v>
      </c>
      <c r="G14" s="144" t="s">
        <v>209</v>
      </c>
      <c r="H14" s="25" t="s">
        <v>128</v>
      </c>
      <c r="I14" s="29">
        <v>30.2</v>
      </c>
      <c r="J14" s="28">
        <v>0</v>
      </c>
      <c r="K14" s="30"/>
      <c r="L14" s="24"/>
      <c r="M14" s="24"/>
    </row>
    <row r="15" spans="1:13" ht="62.25" customHeight="1">
      <c r="A15" s="32" t="s">
        <v>154</v>
      </c>
      <c r="B15" s="29">
        <v>0</v>
      </c>
      <c r="C15" s="25" t="s">
        <v>204</v>
      </c>
      <c r="D15" s="29">
        <v>13000</v>
      </c>
      <c r="E15" s="25" t="s">
        <v>204</v>
      </c>
      <c r="F15" s="29">
        <v>11618.9</v>
      </c>
      <c r="G15" s="22" t="s">
        <v>161</v>
      </c>
      <c r="H15" s="25" t="s">
        <v>204</v>
      </c>
      <c r="I15" s="29">
        <v>11525.7</v>
      </c>
      <c r="J15" s="28">
        <v>0</v>
      </c>
      <c r="K15" s="30"/>
      <c r="L15" s="24"/>
      <c r="M15" s="24"/>
    </row>
    <row r="16" spans="1:13" ht="112.5" customHeight="1">
      <c r="A16" s="64" t="s">
        <v>155</v>
      </c>
      <c r="B16" s="29">
        <v>0</v>
      </c>
      <c r="C16" s="25" t="s">
        <v>129</v>
      </c>
      <c r="D16" s="29">
        <v>5741.3</v>
      </c>
      <c r="E16" s="25" t="s">
        <v>129</v>
      </c>
      <c r="F16" s="29">
        <v>4190.6</v>
      </c>
      <c r="G16" s="22" t="s">
        <v>210</v>
      </c>
      <c r="H16" s="25" t="s">
        <v>129</v>
      </c>
      <c r="I16" s="29">
        <v>2919.7</v>
      </c>
      <c r="J16" s="28">
        <v>0</v>
      </c>
      <c r="K16" s="30"/>
      <c r="L16" s="24"/>
      <c r="M16" s="24"/>
    </row>
    <row r="17" spans="1:13" ht="46.5" customHeight="1">
      <c r="A17" s="61" t="s">
        <v>156</v>
      </c>
      <c r="B17" s="29">
        <v>0</v>
      </c>
      <c r="C17" s="25" t="s">
        <v>160</v>
      </c>
      <c r="D17" s="29">
        <v>76.5</v>
      </c>
      <c r="E17" s="25" t="s">
        <v>160</v>
      </c>
      <c r="F17" s="29">
        <v>77.8</v>
      </c>
      <c r="G17" s="22" t="s">
        <v>162</v>
      </c>
      <c r="H17" s="25">
        <v>0</v>
      </c>
      <c r="I17" s="29">
        <v>1.3</v>
      </c>
      <c r="J17" s="28">
        <v>0</v>
      </c>
      <c r="K17" s="30"/>
      <c r="L17" s="24"/>
      <c r="M17" s="24"/>
    </row>
    <row r="18" spans="1:13" ht="101.25" customHeight="1">
      <c r="A18" s="60" t="s">
        <v>157</v>
      </c>
      <c r="B18" s="29">
        <v>0</v>
      </c>
      <c r="C18" s="25" t="s">
        <v>130</v>
      </c>
      <c r="D18" s="29">
        <v>2684.1</v>
      </c>
      <c r="E18" s="25" t="s">
        <v>130</v>
      </c>
      <c r="F18" s="29">
        <v>1727.4</v>
      </c>
      <c r="G18" s="22" t="s">
        <v>163</v>
      </c>
      <c r="H18" s="25" t="s">
        <v>250</v>
      </c>
      <c r="I18" s="29">
        <v>1727.1</v>
      </c>
      <c r="J18" s="28">
        <v>0</v>
      </c>
      <c r="K18" s="30"/>
      <c r="L18" s="24"/>
      <c r="M18" s="24"/>
    </row>
    <row r="19" spans="1:13" ht="66.75" customHeight="1">
      <c r="A19" s="60" t="s">
        <v>158</v>
      </c>
      <c r="B19" s="29">
        <v>0</v>
      </c>
      <c r="C19" s="25" t="s">
        <v>202</v>
      </c>
      <c r="D19" s="29">
        <v>31495</v>
      </c>
      <c r="E19" s="25" t="s">
        <v>205</v>
      </c>
      <c r="F19" s="29">
        <v>35261.7</v>
      </c>
      <c r="G19" s="22" t="s">
        <v>211</v>
      </c>
      <c r="H19" s="25" t="s">
        <v>249</v>
      </c>
      <c r="I19" s="29">
        <v>34997.6</v>
      </c>
      <c r="J19" s="28">
        <v>0</v>
      </c>
      <c r="K19" s="30"/>
      <c r="L19" s="24"/>
      <c r="M19" s="24"/>
    </row>
    <row r="20" spans="1:13" ht="79.5" customHeight="1">
      <c r="A20" s="60" t="s">
        <v>206</v>
      </c>
      <c r="B20" s="29">
        <v>0</v>
      </c>
      <c r="C20" s="25">
        <v>0</v>
      </c>
      <c r="D20" s="29">
        <v>4548.7</v>
      </c>
      <c r="E20" s="25" t="s">
        <v>208</v>
      </c>
      <c r="F20" s="29">
        <v>17573.5</v>
      </c>
      <c r="G20" s="25" t="s">
        <v>213</v>
      </c>
      <c r="H20" s="25" t="s">
        <v>208</v>
      </c>
      <c r="I20" s="29">
        <v>17273.4</v>
      </c>
      <c r="J20" s="28">
        <v>0</v>
      </c>
      <c r="K20" s="30"/>
      <c r="L20" s="24"/>
      <c r="M20" s="24"/>
    </row>
    <row r="21" spans="1:13" ht="131.25" customHeight="1" hidden="1">
      <c r="A21" s="60" t="s">
        <v>159</v>
      </c>
      <c r="B21" s="29">
        <v>0</v>
      </c>
      <c r="C21" s="25">
        <v>0</v>
      </c>
      <c r="D21" s="29">
        <v>0</v>
      </c>
      <c r="E21" s="25">
        <v>0</v>
      </c>
      <c r="F21" s="29">
        <v>0</v>
      </c>
      <c r="G21" s="58"/>
      <c r="H21" s="25"/>
      <c r="I21" s="29"/>
      <c r="J21" s="28">
        <f>F21-I21</f>
        <v>0</v>
      </c>
      <c r="K21" s="30"/>
      <c r="L21" s="24"/>
      <c r="M21" s="24"/>
    </row>
    <row r="22" spans="1:13" ht="101.25" customHeight="1">
      <c r="A22" s="60" t="s">
        <v>207</v>
      </c>
      <c r="B22" s="29">
        <v>0</v>
      </c>
      <c r="C22" s="25">
        <v>0</v>
      </c>
      <c r="D22" s="29">
        <v>0</v>
      </c>
      <c r="E22" s="25">
        <v>0</v>
      </c>
      <c r="F22" s="29">
        <v>279.2</v>
      </c>
      <c r="G22" s="146" t="s">
        <v>209</v>
      </c>
      <c r="H22" s="25" t="s">
        <v>215</v>
      </c>
      <c r="I22" s="29">
        <v>279.2</v>
      </c>
      <c r="J22" s="28">
        <v>0</v>
      </c>
      <c r="K22" s="30"/>
      <c r="L22" s="24"/>
      <c r="M22" s="24"/>
    </row>
    <row r="23" spans="1:14" ht="24.75" customHeight="1">
      <c r="A23" s="27" t="s">
        <v>38</v>
      </c>
      <c r="B23" s="29">
        <f>B11+B12+B13+B14+B15+B16+B17+B18+B19+B20+B21+B22</f>
        <v>0</v>
      </c>
      <c r="C23" s="29"/>
      <c r="D23" s="29">
        <f>D11+D12+D13+D14+D15+D16+D17+D18+D19+D20+D21+D22</f>
        <v>81725.90000000001</v>
      </c>
      <c r="E23" s="29"/>
      <c r="F23" s="29">
        <f>F11+F12+F13+F14+F15+F16+F17+F18+F19+F20+F21+F22</f>
        <v>87727.9</v>
      </c>
      <c r="G23" s="29"/>
      <c r="H23" s="29"/>
      <c r="I23" s="29">
        <f>I11+I12+I13+I14+I15+I16+I17+I18+I19+I20+I21+I22</f>
        <v>85510.90000000001</v>
      </c>
      <c r="J23" s="29">
        <f>J11+J12+J13+J14+J15+J16+J17+J18+J19+J20+J21+J22</f>
        <v>0</v>
      </c>
      <c r="K23" s="258"/>
      <c r="L23" s="259"/>
      <c r="M23" s="259"/>
      <c r="N23" s="31"/>
    </row>
    <row r="24" spans="1:13" ht="15.75">
      <c r="A24" s="33"/>
      <c r="B24" s="33"/>
      <c r="C24" s="33"/>
      <c r="D24" s="34"/>
      <c r="E24" s="33"/>
      <c r="F24" s="34"/>
      <c r="G24" s="33"/>
      <c r="H24" s="33"/>
      <c r="I24" s="33"/>
      <c r="J24" s="33"/>
      <c r="K24" s="26"/>
      <c r="L24" s="24"/>
      <c r="M24" s="35"/>
    </row>
    <row r="25" spans="1:6" ht="15.75">
      <c r="A25" s="17" t="s">
        <v>19</v>
      </c>
      <c r="B25" s="17"/>
      <c r="C25" s="17"/>
      <c r="D25" s="17"/>
      <c r="E25" s="17"/>
      <c r="F25" s="17"/>
    </row>
    <row r="26" spans="1:10" ht="30.75" customHeight="1">
      <c r="A26" s="257" t="s">
        <v>56</v>
      </c>
      <c r="B26" s="257"/>
      <c r="C26" s="257"/>
      <c r="D26" s="257"/>
      <c r="G26" s="23"/>
      <c r="J26" s="4" t="s">
        <v>178</v>
      </c>
    </row>
    <row r="27" spans="1:10" ht="13.5" customHeight="1">
      <c r="A27" s="3"/>
      <c r="B27" s="17"/>
      <c r="C27" s="17"/>
      <c r="D27" s="17"/>
      <c r="F27" s="17"/>
      <c r="J27" s="4"/>
    </row>
    <row r="28" spans="1:10" ht="15.75">
      <c r="A28" s="214" t="s">
        <v>54</v>
      </c>
      <c r="B28" s="214"/>
      <c r="C28" s="214"/>
      <c r="D28" s="214"/>
      <c r="G28" s="23"/>
      <c r="J28" s="4" t="s">
        <v>46</v>
      </c>
    </row>
    <row r="29" spans="1:10" ht="15" customHeight="1">
      <c r="A29" s="3"/>
      <c r="B29" s="17"/>
      <c r="C29" s="17"/>
      <c r="D29" s="17"/>
      <c r="F29" s="17"/>
      <c r="J29" s="4"/>
    </row>
    <row r="30" spans="1:10" s="6" customFormat="1" ht="15.75">
      <c r="A30" s="10" t="s">
        <v>47</v>
      </c>
      <c r="B30" s="10"/>
      <c r="C30" s="12"/>
      <c r="D30" s="7"/>
      <c r="F30" s="10"/>
      <c r="H30" s="10"/>
      <c r="I30" s="10"/>
      <c r="J30" s="41" t="s">
        <v>84</v>
      </c>
    </row>
    <row r="31" spans="1:6" ht="10.5" customHeight="1">
      <c r="A31" s="37"/>
      <c r="B31" s="36"/>
      <c r="C31" s="36"/>
      <c r="D31" s="36"/>
      <c r="E31" s="36"/>
      <c r="F31" s="36"/>
    </row>
    <row r="32" spans="1:6" ht="15.75">
      <c r="A32" s="218" t="s">
        <v>55</v>
      </c>
      <c r="B32" s="218"/>
      <c r="C32" s="36"/>
      <c r="D32" s="36"/>
      <c r="E32" s="36"/>
      <c r="F32" s="36"/>
    </row>
    <row r="33" spans="1:2" ht="15.75">
      <c r="A33" s="218" t="s">
        <v>49</v>
      </c>
      <c r="B33" s="218"/>
    </row>
    <row r="35" spans="2:7" ht="15">
      <c r="B35" s="115"/>
      <c r="C35" s="115"/>
      <c r="D35" s="115"/>
      <c r="E35" s="115"/>
      <c r="F35" s="115"/>
      <c r="G35" s="115"/>
    </row>
    <row r="36" spans="1:7" ht="15">
      <c r="A36" s="115"/>
      <c r="B36" s="115"/>
      <c r="C36" s="115"/>
      <c r="D36" s="115"/>
      <c r="E36" s="115"/>
      <c r="F36" s="115"/>
      <c r="G36" s="115"/>
    </row>
    <row r="37" spans="5:7" ht="15">
      <c r="E37" s="115"/>
      <c r="F37" s="115"/>
      <c r="G37" s="115"/>
    </row>
  </sheetData>
  <sheetProtection/>
  <mergeCells count="21">
    <mergeCell ref="A1:J1"/>
    <mergeCell ref="A2:J2"/>
    <mergeCell ref="K2:M6"/>
    <mergeCell ref="A3:J3"/>
    <mergeCell ref="A5:J5"/>
    <mergeCell ref="A4:J4"/>
    <mergeCell ref="A6:J6"/>
    <mergeCell ref="K23:M23"/>
    <mergeCell ref="G7:G8"/>
    <mergeCell ref="H7:I7"/>
    <mergeCell ref="J7:J8"/>
    <mergeCell ref="K7:M7"/>
    <mergeCell ref="K8:M8"/>
    <mergeCell ref="A26:D26"/>
    <mergeCell ref="A28:D28"/>
    <mergeCell ref="A32:B32"/>
    <mergeCell ref="A33:B33"/>
    <mergeCell ref="C7:D7"/>
    <mergeCell ref="E7:F7"/>
    <mergeCell ref="A7:A8"/>
    <mergeCell ref="B7:B8"/>
  </mergeCells>
  <printOptions horizontalCentered="1"/>
  <pageMargins left="0.1968503937007874" right="0.29" top="0.18" bottom="0.17" header="0.15748031496062992" footer="0.1574803149606299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2017-03-03T12:27:50Z</cp:lastPrinted>
  <dcterms:created xsi:type="dcterms:W3CDTF">2015-02-06T06:43:49Z</dcterms:created>
  <dcterms:modified xsi:type="dcterms:W3CDTF">2017-03-03T12:27:57Z</dcterms:modified>
  <cp:category/>
  <cp:version/>
  <cp:contentType/>
  <cp:contentStatus/>
</cp:coreProperties>
</file>