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<sst xmlns="http://schemas.openxmlformats.org/spreadsheetml/2006/main" count="261" uniqueCount="165">
  <si>
    <t>№ п/п</t>
  </si>
  <si>
    <t>X</t>
  </si>
  <si>
    <t xml:space="preserve">Ответственный исполнитель (заместитель руководителя ОИВ/ФИО)  </t>
  </si>
  <si>
    <t>Подпрограмма 1 «Социальная поддерка населения»</t>
  </si>
  <si>
    <t>1</t>
  </si>
  <si>
    <t>1.6</t>
  </si>
  <si>
    <t>1.9</t>
  </si>
  <si>
    <t>1.9.1</t>
  </si>
  <si>
    <t>1.9.2</t>
  </si>
  <si>
    <t>1.17</t>
  </si>
  <si>
    <t>Дыхно Л.И.</t>
  </si>
  <si>
    <t>Ескина М.В.</t>
  </si>
  <si>
    <t>1.18</t>
  </si>
  <si>
    <t>1.19</t>
  </si>
  <si>
    <t>1.20</t>
  </si>
  <si>
    <t>1.21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</si>
  <si>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</si>
  <si>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</si>
  <si>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</si>
  <si>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</si>
  <si>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</si>
  <si>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</si>
  <si>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</si>
  <si>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3.2</t>
  </si>
  <si>
    <t>3.2.1</t>
  </si>
  <si>
    <t>Козырь М.М.</t>
  </si>
  <si>
    <t>Юдина Т.И.</t>
  </si>
  <si>
    <t>Гнатовская Т.Я.</t>
  </si>
  <si>
    <t>Улучшение качества жизни отдельных категорий граждан</t>
  </si>
  <si>
    <t>Доплата к пенсии почетным гражданам города</t>
  </si>
  <si>
    <t>1.17.1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</si>
  <si>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</si>
  <si>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</si>
  <si>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</si>
  <si>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</si>
  <si>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</si>
  <si>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</si>
  <si>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</si>
  <si>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</si>
  <si>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</si>
  <si>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</si>
  <si>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</si>
  <si>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</si>
  <si>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</si>
  <si>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</si>
  <si>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</si>
  <si>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 xml:space="preserve">Гнатовская Т.Я.
</t>
  </si>
  <si>
    <t>Горчанюк Т.Г.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</si>
  <si>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</si>
  <si>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</si>
  <si>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</si>
  <si>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</si>
  <si>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 xml:space="preserve">Оплата стоимости коллективного проезда детей из малообеспеченных семей, детей, находящихся под опекой, к месту оздоровления и обратно, услуг сопровождающих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</si>
  <si>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</si>
  <si>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</si>
  <si>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</si>
  <si>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</si>
  <si>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</si>
  <si>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</si>
  <si>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</si>
  <si>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</si>
  <si>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1.18.4</t>
  </si>
  <si>
    <t>1.18.5</t>
  </si>
  <si>
    <t>1.18.6</t>
  </si>
  <si>
    <t>1.18.7</t>
  </si>
  <si>
    <t>1.18.8</t>
  </si>
  <si>
    <t>1.18.9</t>
  </si>
  <si>
    <t>1.18.10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</si>
  <si>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</si>
  <si>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</si>
  <si>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</si>
  <si>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</si>
  <si>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</si>
  <si>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</si>
  <si>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</si>
  <si>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</si>
  <si>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</si>
  <si>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</si>
  <si>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</si>
  <si>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</si>
  <si>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</si>
  <si>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</si>
  <si>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</si>
  <si>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</si>
  <si>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</si>
  <si>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</si>
  <si>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</si>
  <si>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</si>
  <si>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</si>
  <si>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</si>
  <si>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</si>
  <si>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</si>
  <si>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</si>
  <si>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</si>
  <si>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</si>
  <si>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</si>
  <si>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</si>
  <si>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</si>
  <si>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</si>
  <si>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</si>
  <si>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</si>
  <si>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</si>
  <si>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</si>
  <si>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</si>
  <si>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</si>
  <si>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</si>
  <si>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</si>
  <si>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</si>
  <si>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</si>
  <si>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</si>
  <si>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</si>
  <si>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</si>
  <si>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</si>
  <si>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Директор</t>
  </si>
  <si>
    <t>А.А.Пашко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</si>
  <si>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</si>
  <si>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</si>
  <si>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</si>
  <si>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</si>
  <si>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</si>
  <si>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</si>
  <si>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</si>
  <si>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</si>
  <si>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</si>
  <si>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</si>
  <si>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</si>
  <si>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</si>
  <si>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</si>
  <si>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</si>
  <si>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</si>
  <si>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</si>
  <si>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</si>
  <si>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</si>
  <si>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</si>
  <si>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</si>
  <si>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</si>
  <si>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</si>
  <si>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</si>
  <si>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</si>
  <si>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</si>
  <si>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</si>
  <si>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</si>
  <si>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</si>
  <si>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</si>
  <si>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Заключено контрактов на отчетную дату, тыс.руб.</t>
  </si>
  <si>
    <t>предусмотрено муниципальной программой</t>
  </si>
  <si>
    <t>факт на отчетную дату</t>
  </si>
  <si>
    <t>Отчет об исполнении плана реализации</t>
  </si>
  <si>
    <t xml:space="preserve">муниципальной программы города Волгодонска "Социальная поддержка граждан Волгодонска" </t>
  </si>
  <si>
    <t>Таблица 10</t>
  </si>
  <si>
    <t>1.21.1</t>
  </si>
  <si>
    <t>1.21.2</t>
  </si>
  <si>
    <t xml:space="preserve">Закупка товаров, работ, услуг для обеспечения первичных мер пожарной безопасности </t>
  </si>
  <si>
    <t>Капитальный ремонт системы электроснабжения</t>
  </si>
  <si>
    <t>Главный бухгалтер</t>
  </si>
  <si>
    <t>Л.И.Дыхно</t>
  </si>
  <si>
    <t>Исполнитель</t>
  </si>
  <si>
    <t>Кузнецова В.В.        т.22-53-68</t>
  </si>
  <si>
    <r>
      <t xml:space="preserve">отчетный период </t>
    </r>
    <r>
      <rPr>
        <b/>
        <u val="single"/>
        <sz val="12"/>
        <color indexed="8"/>
        <rFont val="Times New Roman"/>
        <family val="1"/>
      </rPr>
      <t xml:space="preserve">  9   </t>
    </r>
    <r>
      <rPr>
        <b/>
        <sz val="12"/>
        <color indexed="8"/>
        <rFont val="Times New Roman"/>
        <family val="1"/>
      </rPr>
      <t>мес. 2014г.</t>
    </r>
  </si>
  <si>
    <t>1.19.4</t>
  </si>
  <si>
    <t>Единовременное пособие муниципальным служащим за полные годы стажа при квольнении на пенсию</t>
  </si>
  <si>
    <t>3.4</t>
  </si>
  <si>
    <t>Выполнение работ по созданию универсальной безбарьерной среды</t>
  </si>
  <si>
    <t>Белан Н.В.</t>
  </si>
  <si>
    <t>Увеличение количества объектов в образовательных учреждениях, доступных для детей-инвалидов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</si>
</sst>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49" fontId="41" fillId="0" borderId="13" xfId="0" applyNumberFormat="1" applyFont="1" applyBorder="1" applyAlignment="1">
      <alignment horizontal="center" vertical="top" wrapText="1"/>
    </xf>
    <xf numFmtId="14" fontId="41" fillId="0" borderId="12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49" fontId="41" fillId="0" borderId="10" xfId="0" applyNumberFormat="1" applyFont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center" vertical="top" wrapText="1"/>
    </xf>
    <xf numFmtId="14" fontId="41" fillId="0" borderId="15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49" fontId="41" fillId="0" borderId="13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6" xfId="0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top" wrapText="1"/>
    </xf>
    <xf numFmtId="49" fontId="41" fillId="0" borderId="18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14" fontId="41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7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vertical="top" wrapText="1"/>
    </xf>
    <xf numFmtId="14" fontId="41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165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Fill="1" applyBorder="1" applyAlignment="1">
      <alignment horizontal="center" vertical="top" wrapText="1"/>
    </xf>
    <xf numFmtId="165" fontId="41" fillId="0" borderId="17" xfId="0" applyNumberFormat="1" applyFont="1" applyBorder="1" applyAlignment="1">
      <alignment horizontal="center" vertical="top" wrapText="1"/>
    </xf>
    <xf numFmtId="165" fontId="41" fillId="0" borderId="16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7" xfId="0" applyNumberFormat="1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4" fontId="41" fillId="0" borderId="17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164" fontId="41" fillId="0" borderId="0" xfId="0" applyNumberFormat="1" applyFont="1" applyAlignment="1">
      <alignment vertical="top"/>
    </xf>
    <xf numFmtId="164" fontId="41" fillId="0" borderId="10" xfId="0" applyNumberFormat="1" applyFont="1" applyFill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Fill="1" applyBorder="1" applyAlignment="1">
      <alignment horizontal="center" vertical="top"/>
    </xf>
    <xf numFmtId="164" fontId="41" fillId="0" borderId="17" xfId="0" applyNumberFormat="1" applyFont="1" applyBorder="1" applyAlignment="1">
      <alignment horizontal="center" vertical="top"/>
    </xf>
    <xf numFmtId="164" fontId="41" fillId="0" borderId="16" xfId="0" applyNumberFormat="1" applyFont="1" applyBorder="1" applyAlignment="1">
      <alignment horizontal="center" vertical="top"/>
    </xf>
    <xf numFmtId="164" fontId="41" fillId="0" borderId="12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left" vertical="top" wrapText="1"/>
    </xf>
    <xf numFmtId="49" fontId="43" fillId="0" borderId="13" xfId="0" applyNumberFormat="1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left" vertical="top" wrapText="1"/>
    </xf>
    <xf numFmtId="49" fontId="41" fillId="0" borderId="22" xfId="0" applyNumberFormat="1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22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80">
      <selection activeCell="I87" sqref="I87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2" customWidth="1"/>
    <col min="5" max="6" width="13.28125" style="0" customWidth="1"/>
    <col min="7" max="7" width="15.57421875" style="0" customWidth="1"/>
    <col min="8" max="8" width="14.8515625" style="0" customWidth="1"/>
    <col min="9" max="9" width="16.28125" style="0" customWidth="1"/>
  </cols>
  <sheetData>
    <row r="1" spans="1:9" ht="13.5" customHeight="1">
      <c r="A1" s="89"/>
      <c r="B1" s="89"/>
      <c r="C1" s="89"/>
      <c r="D1" s="89"/>
      <c r="E1" s="89"/>
      <c r="F1" s="89"/>
      <c r="G1" s="89"/>
      <c r="H1" s="89"/>
      <c r="I1" s="1" t="s">
        <v>149</v>
      </c>
    </row>
    <row r="2" spans="1:8" ht="10.5" customHeight="1">
      <c r="A2" s="89"/>
      <c r="B2" s="89"/>
      <c r="C2" s="89"/>
      <c r="D2" s="89"/>
      <c r="E2" s="89"/>
      <c r="F2" s="89"/>
      <c r="G2" s="89"/>
      <c r="H2" s="89"/>
    </row>
    <row r="3" spans="1:8" ht="15.75" customHeight="1">
      <c r="A3" s="1"/>
      <c r="B3" s="1"/>
      <c r="C3" s="1"/>
      <c r="D3" s="11"/>
      <c r="E3" s="1"/>
      <c r="F3" s="1"/>
      <c r="G3" s="1"/>
      <c r="H3" s="1"/>
    </row>
    <row r="4" spans="1:9" ht="15.75" customHeight="1">
      <c r="A4" s="92" t="s">
        <v>147</v>
      </c>
      <c r="B4" s="92"/>
      <c r="C4" s="92"/>
      <c r="D4" s="92"/>
      <c r="E4" s="92"/>
      <c r="F4" s="92"/>
      <c r="G4" s="92"/>
      <c r="H4" s="92"/>
      <c r="I4" s="92"/>
    </row>
    <row r="5" spans="1:9" ht="15.75" customHeight="1">
      <c r="A5" s="92" t="s">
        <v>148</v>
      </c>
      <c r="B5" s="92"/>
      <c r="C5" s="92"/>
      <c r="D5" s="92"/>
      <c r="E5" s="92"/>
      <c r="F5" s="92"/>
      <c r="G5" s="92"/>
      <c r="H5" s="92"/>
      <c r="I5" s="92"/>
    </row>
    <row r="6" spans="1:9" ht="15.75" customHeight="1">
      <c r="A6" s="92" t="s">
        <v>158</v>
      </c>
      <c r="B6" s="92"/>
      <c r="C6" s="92"/>
      <c r="D6" s="92"/>
      <c r="E6" s="92"/>
      <c r="F6" s="92"/>
      <c r="G6" s="92"/>
      <c r="H6" s="92"/>
      <c r="I6" s="92"/>
    </row>
    <row r="8" spans="1:9" ht="47.25" customHeight="1">
      <c r="A8" s="90" t="s">
        <v>0</v>
      </c>
      <c r="B8" s="90" t="s">
        <v>139</v>
      </c>
      <c r="C8" s="90" t="s">
        <v>2</v>
      </c>
      <c r="D8" s="90" t="s">
        <v>140</v>
      </c>
      <c r="E8" s="90" t="s">
        <v>141</v>
      </c>
      <c r="F8" s="90" t="s">
        <v>142</v>
      </c>
      <c r="G8" s="95" t="s">
        <v>143</v>
      </c>
      <c r="H8" s="96"/>
      <c r="I8" s="94" t="s">
        <v>144</v>
      </c>
    </row>
    <row r="9" spans="1:9" ht="72.75" customHeight="1">
      <c r="A9" s="90"/>
      <c r="B9" s="90"/>
      <c r="C9" s="90"/>
      <c r="D9" s="90"/>
      <c r="E9" s="90"/>
      <c r="F9" s="90"/>
      <c r="G9" s="58" t="s">
        <v>145</v>
      </c>
      <c r="H9" s="58" t="s">
        <v>146</v>
      </c>
      <c r="I9" s="94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8">
        <v>6</v>
      </c>
      <c r="G10" s="2">
        <v>7</v>
      </c>
      <c r="H10" s="2">
        <v>8</v>
      </c>
      <c r="I10" s="58">
        <v>9</v>
      </c>
    </row>
    <row r="11" spans="1:9" ht="16.5" customHeight="1">
      <c r="A11" s="3" t="s">
        <v>4</v>
      </c>
      <c r="B11" s="77" t="s">
        <v>3</v>
      </c>
      <c r="C11" s="78"/>
      <c r="D11" s="78"/>
      <c r="E11" s="78"/>
      <c r="F11" s="78"/>
      <c r="G11" s="64">
        <f>G12+G13+G17+G19+G62+G67+G68</f>
        <v>21646.1</v>
      </c>
      <c r="H11" s="64">
        <f>H12+H13+H17+H19+H62+H67+H68</f>
        <v>15790.600000000002</v>
      </c>
      <c r="I11" s="64">
        <f>I12+I13+I17+I19+I62+I67+I68</f>
        <v>2415</v>
      </c>
    </row>
    <row r="12" spans="1:9" ht="90">
      <c r="A12" s="3" t="s">
        <v>5</v>
      </c>
      <c r="B12" s="50" t="s">
        <v>124</v>
      </c>
      <c r="C12" s="21" t="s">
        <v>121</v>
      </c>
      <c r="D12" s="13" t="s">
        <v>28</v>
      </c>
      <c r="E12" s="15">
        <v>41640</v>
      </c>
      <c r="F12" s="60">
        <v>42004</v>
      </c>
      <c r="G12" s="46">
        <v>4000</v>
      </c>
      <c r="H12" s="46">
        <v>3072.3</v>
      </c>
      <c r="I12" s="71"/>
    </row>
    <row r="13" spans="1:9" ht="137.25" customHeight="1">
      <c r="A13" s="3" t="s">
        <v>6</v>
      </c>
      <c r="B13" s="50" t="s">
        <v>125</v>
      </c>
      <c r="C13" s="10" t="s">
        <v>10</v>
      </c>
      <c r="D13" s="13" t="s">
        <v>28</v>
      </c>
      <c r="E13" s="5">
        <v>41640</v>
      </c>
      <c r="F13" s="60">
        <v>42004</v>
      </c>
      <c r="G13" s="46">
        <f>G14+G15+G16</f>
        <v>6417.5</v>
      </c>
      <c r="H13" s="46">
        <f>SUM(H14:H16)</f>
        <v>4642.9</v>
      </c>
      <c r="I13" s="71"/>
    </row>
    <row r="14" spans="1:9" ht="45.75" customHeight="1">
      <c r="A14" s="3" t="s">
        <v>7</v>
      </c>
      <c r="B14" s="8" t="s">
        <v>29</v>
      </c>
      <c r="C14" s="10" t="s">
        <v>10</v>
      </c>
      <c r="D14" s="13" t="s">
        <v>28</v>
      </c>
      <c r="E14" s="60">
        <v>41640</v>
      </c>
      <c r="F14" s="60">
        <v>42004</v>
      </c>
      <c r="G14" s="46">
        <v>360</v>
      </c>
      <c r="H14" s="46">
        <v>225</v>
      </c>
      <c r="I14" s="71"/>
    </row>
    <row r="15" spans="1:9" ht="60" customHeight="1">
      <c r="A15" s="44" t="s">
        <v>8</v>
      </c>
      <c r="B15" s="45" t="s">
        <v>118</v>
      </c>
      <c r="C15" s="22" t="s">
        <v>10</v>
      </c>
      <c r="D15" s="13" t="s">
        <v>28</v>
      </c>
      <c r="E15" s="60">
        <v>41640</v>
      </c>
      <c r="F15" s="60">
        <v>42004</v>
      </c>
      <c r="G15" s="46">
        <v>72</v>
      </c>
      <c r="H15" s="46">
        <v>54</v>
      </c>
      <c r="I15" s="71"/>
    </row>
    <row r="16" spans="1:9" ht="45.75" customHeight="1">
      <c r="A16" s="44" t="s">
        <v>117</v>
      </c>
      <c r="B16" s="45" t="s">
        <v>119</v>
      </c>
      <c r="C16" s="10" t="s">
        <v>10</v>
      </c>
      <c r="D16" s="13" t="s">
        <v>28</v>
      </c>
      <c r="E16" s="60">
        <v>41640</v>
      </c>
      <c r="F16" s="60">
        <v>42004</v>
      </c>
      <c r="G16" s="46">
        <v>5985.5</v>
      </c>
      <c r="H16" s="46">
        <v>4363.9</v>
      </c>
      <c r="I16" s="71"/>
    </row>
    <row r="17" spans="1:9" ht="150">
      <c r="A17" s="20" t="s">
        <v>9</v>
      </c>
      <c r="B17" s="50" t="s">
        <v>126</v>
      </c>
      <c r="C17" s="14" t="s">
        <v>11</v>
      </c>
      <c r="D17" s="8" t="s">
        <v>31</v>
      </c>
      <c r="E17" s="60">
        <v>41640</v>
      </c>
      <c r="F17" s="60">
        <v>42004</v>
      </c>
      <c r="G17" s="46">
        <f>G18</f>
        <v>50</v>
      </c>
      <c r="H17" s="46">
        <f>H18</f>
        <v>27.1</v>
      </c>
      <c r="I17" s="71"/>
    </row>
    <row r="18" spans="1:9" ht="151.5" customHeight="1">
      <c r="A18" s="9" t="s">
        <v>30</v>
      </c>
      <c r="B18" s="51" t="s">
        <v>32</v>
      </c>
      <c r="C18" s="14" t="s">
        <v>11</v>
      </c>
      <c r="D18" s="8" t="s">
        <v>31</v>
      </c>
      <c r="E18" s="60">
        <v>41640</v>
      </c>
      <c r="F18" s="60">
        <v>42004</v>
      </c>
      <c r="G18" s="46">
        <v>50</v>
      </c>
      <c r="H18" s="47">
        <v>27.1</v>
      </c>
      <c r="I18" s="71"/>
    </row>
    <row r="19" spans="1:9" s="26" customFormat="1" ht="105" customHeight="1">
      <c r="A19" s="41" t="s">
        <v>12</v>
      </c>
      <c r="B19" s="35" t="s">
        <v>127</v>
      </c>
      <c r="C19" s="41" t="s">
        <v>11</v>
      </c>
      <c r="D19" s="35" t="s">
        <v>115</v>
      </c>
      <c r="E19" s="60">
        <v>41640</v>
      </c>
      <c r="F19" s="60">
        <v>42004</v>
      </c>
      <c r="G19" s="47">
        <f>SUM(G24:G61)</f>
        <v>5958.599999999999</v>
      </c>
      <c r="H19" s="47">
        <f>SUM(H24:H61)</f>
        <v>4352.300000000002</v>
      </c>
      <c r="I19" s="70">
        <f>SUM(I24:I61)</f>
        <v>1362.8999999999999</v>
      </c>
    </row>
    <row r="20" spans="1:9" s="26" customFormat="1" ht="38.25" customHeight="1" hidden="1">
      <c r="A20" s="42"/>
      <c r="B20" s="35"/>
      <c r="C20" s="41" t="s">
        <v>27</v>
      </c>
      <c r="D20" s="35"/>
      <c r="E20" s="43"/>
      <c r="F20" s="43"/>
      <c r="G20" s="47">
        <f>SUM(H20:H20)</f>
        <v>0</v>
      </c>
      <c r="H20" s="47"/>
      <c r="I20" s="72"/>
    </row>
    <row r="21" spans="1:9" s="26" customFormat="1" ht="39" customHeight="1" hidden="1">
      <c r="A21" s="42"/>
      <c r="B21" s="35"/>
      <c r="C21" s="41" t="s">
        <v>47</v>
      </c>
      <c r="D21" s="35"/>
      <c r="E21" s="43"/>
      <c r="F21" s="43"/>
      <c r="G21" s="47">
        <f>SUM(H21:H21)</f>
        <v>0</v>
      </c>
      <c r="H21" s="47"/>
      <c r="I21" s="72"/>
    </row>
    <row r="22" spans="1:9" ht="15.75" customHeight="1" hidden="1">
      <c r="A22" s="20"/>
      <c r="B22" s="36"/>
      <c r="C22" s="25"/>
      <c r="D22" s="37"/>
      <c r="E22" s="38"/>
      <c r="F22" s="38"/>
      <c r="G22" s="46"/>
      <c r="H22" s="46"/>
      <c r="I22" s="71"/>
    </row>
    <row r="23" spans="1:9" ht="15" hidden="1">
      <c r="A23" s="20"/>
      <c r="B23" s="8"/>
      <c r="C23" s="25"/>
      <c r="D23" s="17"/>
      <c r="E23" s="5"/>
      <c r="F23" s="57"/>
      <c r="G23" s="46"/>
      <c r="H23" s="46"/>
      <c r="I23" s="71"/>
    </row>
    <row r="24" spans="1:9" ht="180" customHeight="1">
      <c r="A24" s="20" t="s">
        <v>61</v>
      </c>
      <c r="B24" s="8" t="s">
        <v>48</v>
      </c>
      <c r="C24" s="25" t="s">
        <v>11</v>
      </c>
      <c r="D24" s="17" t="s">
        <v>57</v>
      </c>
      <c r="E24" s="60">
        <v>41640</v>
      </c>
      <c r="F24" s="60">
        <v>42004</v>
      </c>
      <c r="G24" s="46">
        <v>1528</v>
      </c>
      <c r="H24" s="46">
        <v>1111</v>
      </c>
      <c r="I24" s="71"/>
    </row>
    <row r="25" spans="1:9" ht="105.75" customHeight="1">
      <c r="A25" s="20" t="s">
        <v>62</v>
      </c>
      <c r="B25" s="8" t="s">
        <v>49</v>
      </c>
      <c r="C25" s="22" t="s">
        <v>27</v>
      </c>
      <c r="D25" s="17" t="s">
        <v>58</v>
      </c>
      <c r="E25" s="60">
        <v>41640</v>
      </c>
      <c r="F25" s="60">
        <v>42004</v>
      </c>
      <c r="G25" s="46">
        <v>105.8</v>
      </c>
      <c r="H25" s="46">
        <v>32.1</v>
      </c>
      <c r="I25" s="71">
        <v>32.1</v>
      </c>
    </row>
    <row r="26" spans="1:9" ht="75">
      <c r="A26" s="20" t="s">
        <v>63</v>
      </c>
      <c r="B26" s="8" t="s">
        <v>50</v>
      </c>
      <c r="C26" s="22" t="s">
        <v>27</v>
      </c>
      <c r="D26" s="17" t="s">
        <v>59</v>
      </c>
      <c r="E26" s="60">
        <v>41640</v>
      </c>
      <c r="F26" s="60">
        <v>42004</v>
      </c>
      <c r="G26" s="46">
        <v>124.5</v>
      </c>
      <c r="H26" s="46">
        <v>68</v>
      </c>
      <c r="I26" s="71">
        <v>94.5</v>
      </c>
    </row>
    <row r="27" spans="1:9" ht="196.5" customHeight="1">
      <c r="A27" s="20" t="s">
        <v>64</v>
      </c>
      <c r="B27" s="8" t="s">
        <v>51</v>
      </c>
      <c r="C27" s="25" t="s">
        <v>11</v>
      </c>
      <c r="D27" s="17" t="s">
        <v>54</v>
      </c>
      <c r="E27" s="5">
        <v>41760</v>
      </c>
      <c r="F27" s="60">
        <v>41882</v>
      </c>
      <c r="G27" s="46">
        <v>257.4</v>
      </c>
      <c r="H27" s="46">
        <v>257.3</v>
      </c>
      <c r="I27" s="71">
        <v>257.3</v>
      </c>
    </row>
    <row r="28" spans="1:9" ht="105">
      <c r="A28" s="20" t="s">
        <v>65</v>
      </c>
      <c r="B28" s="8" t="s">
        <v>52</v>
      </c>
      <c r="C28" s="25" t="s">
        <v>11</v>
      </c>
      <c r="D28" s="17" t="s">
        <v>55</v>
      </c>
      <c r="E28" s="60">
        <v>41760</v>
      </c>
      <c r="F28" s="60">
        <v>41882</v>
      </c>
      <c r="G28" s="46">
        <v>491.8</v>
      </c>
      <c r="H28" s="46">
        <v>491.8</v>
      </c>
      <c r="I28" s="71">
        <v>491.8</v>
      </c>
    </row>
    <row r="29" spans="1:9" ht="75">
      <c r="A29" s="40" t="s">
        <v>66</v>
      </c>
      <c r="B29" s="8" t="s">
        <v>56</v>
      </c>
      <c r="C29" s="41" t="s">
        <v>11</v>
      </c>
      <c r="D29" s="17" t="s">
        <v>60</v>
      </c>
      <c r="E29" s="5">
        <v>41913</v>
      </c>
      <c r="F29" s="60">
        <v>42004</v>
      </c>
      <c r="G29" s="46">
        <v>799.6</v>
      </c>
      <c r="H29" s="46"/>
      <c r="I29" s="71"/>
    </row>
    <row r="30" spans="1:9" ht="90" hidden="1">
      <c r="A30" s="40" t="s">
        <v>67</v>
      </c>
      <c r="B30" s="36" t="s">
        <v>53</v>
      </c>
      <c r="C30" s="41" t="s">
        <v>11</v>
      </c>
      <c r="D30" s="17" t="s">
        <v>60</v>
      </c>
      <c r="E30" s="60">
        <v>41974</v>
      </c>
      <c r="F30" s="60">
        <v>42004</v>
      </c>
      <c r="G30" s="46"/>
      <c r="H30" s="46"/>
      <c r="I30" s="71"/>
    </row>
    <row r="31" spans="1:9" ht="28.5" customHeight="1">
      <c r="A31" s="81" t="s">
        <v>67</v>
      </c>
      <c r="B31" s="97" t="s">
        <v>70</v>
      </c>
      <c r="C31" s="21" t="s">
        <v>25</v>
      </c>
      <c r="D31" s="85" t="s">
        <v>71</v>
      </c>
      <c r="E31" s="15">
        <v>41749</v>
      </c>
      <c r="F31" s="15">
        <v>41820</v>
      </c>
      <c r="G31" s="46">
        <v>1355.7</v>
      </c>
      <c r="H31" s="46">
        <v>1355.6</v>
      </c>
      <c r="I31" s="71">
        <v>55.7</v>
      </c>
    </row>
    <row r="32" spans="1:9" ht="22.5" customHeight="1">
      <c r="A32" s="91"/>
      <c r="B32" s="98"/>
      <c r="C32" s="21" t="s">
        <v>27</v>
      </c>
      <c r="D32" s="87"/>
      <c r="E32" s="15">
        <v>41760</v>
      </c>
      <c r="F32" s="15">
        <v>41790</v>
      </c>
      <c r="G32" s="46">
        <v>6</v>
      </c>
      <c r="H32" s="46">
        <v>6</v>
      </c>
      <c r="I32" s="71">
        <v>6</v>
      </c>
    </row>
    <row r="33" spans="1:9" ht="23.25" customHeight="1">
      <c r="A33" s="82"/>
      <c r="B33" s="99"/>
      <c r="C33" s="21" t="s">
        <v>47</v>
      </c>
      <c r="D33" s="86"/>
      <c r="E33" s="15">
        <v>41760</v>
      </c>
      <c r="F33" s="15">
        <v>41790</v>
      </c>
      <c r="G33" s="46">
        <v>6</v>
      </c>
      <c r="H33" s="46">
        <v>6</v>
      </c>
      <c r="I33" s="71">
        <v>6</v>
      </c>
    </row>
    <row r="34" spans="1:9" ht="120">
      <c r="A34" s="20" t="s">
        <v>68</v>
      </c>
      <c r="B34" s="27" t="s">
        <v>73</v>
      </c>
      <c r="C34" s="21" t="s">
        <v>25</v>
      </c>
      <c r="D34" s="24" t="s">
        <v>74</v>
      </c>
      <c r="E34" s="60">
        <v>41640</v>
      </c>
      <c r="F34" s="60">
        <v>42004</v>
      </c>
      <c r="G34" s="46">
        <v>725</v>
      </c>
      <c r="H34" s="46">
        <v>725</v>
      </c>
      <c r="I34" s="71"/>
    </row>
    <row r="35" spans="1:9" ht="60">
      <c r="A35" s="76" t="s">
        <v>69</v>
      </c>
      <c r="B35" s="27" t="s">
        <v>122</v>
      </c>
      <c r="C35" s="63" t="s">
        <v>25</v>
      </c>
      <c r="D35" s="42" t="s">
        <v>116</v>
      </c>
      <c r="E35" s="60">
        <v>41640</v>
      </c>
      <c r="F35" s="60">
        <v>42004</v>
      </c>
      <c r="G35" s="46">
        <v>27.4</v>
      </c>
      <c r="H35" s="46">
        <v>12.6</v>
      </c>
      <c r="I35" s="71">
        <v>26.9</v>
      </c>
    </row>
    <row r="36" spans="1:9" ht="75" customHeight="1">
      <c r="A36" s="76" t="s">
        <v>72</v>
      </c>
      <c r="B36" s="27" t="s">
        <v>123</v>
      </c>
      <c r="C36" s="63" t="s">
        <v>25</v>
      </c>
      <c r="D36" s="7" t="s">
        <v>74</v>
      </c>
      <c r="E36" s="60">
        <v>41640</v>
      </c>
      <c r="F36" s="60">
        <v>42004</v>
      </c>
      <c r="G36" s="46">
        <v>90</v>
      </c>
      <c r="H36" s="47">
        <v>65.3</v>
      </c>
      <c r="I36" s="72">
        <f>43.6+21.7</f>
        <v>65.3</v>
      </c>
    </row>
    <row r="37" spans="1:9" ht="90">
      <c r="A37" s="20" t="s">
        <v>75</v>
      </c>
      <c r="B37" s="8" t="s">
        <v>78</v>
      </c>
      <c r="C37" s="21" t="s">
        <v>25</v>
      </c>
      <c r="D37" s="17" t="s">
        <v>79</v>
      </c>
      <c r="E37" s="15">
        <v>41760</v>
      </c>
      <c r="F37" s="15">
        <v>41943</v>
      </c>
      <c r="G37" s="46">
        <v>22.4</v>
      </c>
      <c r="H37" s="46">
        <v>17.9</v>
      </c>
      <c r="I37" s="71">
        <f>3.5+18</f>
        <v>21.5</v>
      </c>
    </row>
    <row r="38" spans="1:9" ht="75.75" customHeight="1">
      <c r="A38" s="76" t="s">
        <v>76</v>
      </c>
      <c r="B38" s="8" t="s">
        <v>81</v>
      </c>
      <c r="C38" s="40" t="s">
        <v>25</v>
      </c>
      <c r="D38" s="17" t="s">
        <v>82</v>
      </c>
      <c r="E38" s="5">
        <v>41791</v>
      </c>
      <c r="F38" s="60">
        <v>41973</v>
      </c>
      <c r="G38" s="46">
        <v>16.4</v>
      </c>
      <c r="H38" s="46">
        <v>8.1</v>
      </c>
      <c r="I38" s="71">
        <v>8.1</v>
      </c>
    </row>
    <row r="39" spans="1:9" ht="123.75" customHeight="1">
      <c r="A39" s="29" t="s">
        <v>77</v>
      </c>
      <c r="B39" s="52" t="s">
        <v>135</v>
      </c>
      <c r="C39" s="28" t="s">
        <v>11</v>
      </c>
      <c r="D39" s="53" t="s">
        <v>136</v>
      </c>
      <c r="E39" s="19">
        <v>41744</v>
      </c>
      <c r="F39" s="19">
        <v>41759</v>
      </c>
      <c r="G39" s="46">
        <v>9.9</v>
      </c>
      <c r="H39" s="48">
        <v>9.8</v>
      </c>
      <c r="I39" s="71">
        <v>9.8</v>
      </c>
    </row>
    <row r="40" spans="1:9" ht="44.25" customHeight="1">
      <c r="A40" s="18"/>
      <c r="B40" s="34" t="s">
        <v>112</v>
      </c>
      <c r="C40" s="28"/>
      <c r="D40" s="39"/>
      <c r="E40" s="19"/>
      <c r="F40" s="19"/>
      <c r="G40" s="48"/>
      <c r="H40" s="48"/>
      <c r="I40" s="73"/>
    </row>
    <row r="41" spans="1:9" ht="45">
      <c r="A41" s="29" t="s">
        <v>80</v>
      </c>
      <c r="B41" s="23" t="s">
        <v>86</v>
      </c>
      <c r="C41" s="30" t="s">
        <v>25</v>
      </c>
      <c r="D41" s="31" t="s">
        <v>28</v>
      </c>
      <c r="E41" s="32">
        <v>41659</v>
      </c>
      <c r="F41" s="32">
        <v>41670</v>
      </c>
      <c r="G41" s="49">
        <v>37.2</v>
      </c>
      <c r="H41" s="49">
        <v>37.1</v>
      </c>
      <c r="I41" s="74">
        <f>3.9+3+10.8+24-4.6</f>
        <v>37.1</v>
      </c>
    </row>
    <row r="42" spans="1:9" ht="46.5" customHeight="1">
      <c r="A42" s="20" t="s">
        <v>83</v>
      </c>
      <c r="B42" s="8" t="s">
        <v>87</v>
      </c>
      <c r="C42" s="21" t="s">
        <v>25</v>
      </c>
      <c r="D42" s="13" t="s">
        <v>28</v>
      </c>
      <c r="E42" s="15">
        <v>41671</v>
      </c>
      <c r="F42" s="15">
        <v>41685</v>
      </c>
      <c r="G42" s="46">
        <v>24.6</v>
      </c>
      <c r="H42" s="46">
        <v>24.6</v>
      </c>
      <c r="I42" s="71">
        <f>3.1+3.9+17.6</f>
        <v>24.6</v>
      </c>
    </row>
    <row r="43" spans="1:9" ht="51.75" customHeight="1">
      <c r="A43" s="20" t="s">
        <v>84</v>
      </c>
      <c r="B43" s="8" t="s">
        <v>89</v>
      </c>
      <c r="C43" s="21" t="s">
        <v>25</v>
      </c>
      <c r="D43" s="13" t="s">
        <v>28</v>
      </c>
      <c r="E43" s="15">
        <v>41755</v>
      </c>
      <c r="F43" s="15">
        <v>42004</v>
      </c>
      <c r="G43" s="46">
        <v>45.2</v>
      </c>
      <c r="H43" s="46">
        <v>45.2</v>
      </c>
      <c r="I43" s="71">
        <f>1.2+30+5+9</f>
        <v>45.2</v>
      </c>
    </row>
    <row r="44" spans="1:9" ht="33" customHeight="1">
      <c r="A44" s="81" t="s">
        <v>85</v>
      </c>
      <c r="B44" s="79" t="s">
        <v>93</v>
      </c>
      <c r="C44" s="21" t="s">
        <v>27</v>
      </c>
      <c r="D44" s="85" t="s">
        <v>110</v>
      </c>
      <c r="E44" s="60">
        <v>42491</v>
      </c>
      <c r="F44" s="60">
        <v>42522</v>
      </c>
      <c r="G44" s="46">
        <v>11.6</v>
      </c>
      <c r="H44" s="46">
        <v>11.6</v>
      </c>
      <c r="I44" s="71">
        <v>11.6</v>
      </c>
    </row>
    <row r="45" spans="1:9" ht="30" customHeight="1">
      <c r="A45" s="82"/>
      <c r="B45" s="80"/>
      <c r="C45" s="21" t="s">
        <v>47</v>
      </c>
      <c r="D45" s="86"/>
      <c r="E45" s="60">
        <v>42491</v>
      </c>
      <c r="F45" s="60">
        <v>42522</v>
      </c>
      <c r="G45" s="46">
        <v>11.6</v>
      </c>
      <c r="H45" s="46">
        <v>11.6</v>
      </c>
      <c r="I45" s="71">
        <v>11.6</v>
      </c>
    </row>
    <row r="46" spans="1:9" ht="18" customHeight="1">
      <c r="A46" s="81" t="s">
        <v>88</v>
      </c>
      <c r="B46" s="79" t="s">
        <v>92</v>
      </c>
      <c r="C46" s="21" t="s">
        <v>25</v>
      </c>
      <c r="D46" s="79" t="s">
        <v>28</v>
      </c>
      <c r="E46" s="60">
        <v>41791</v>
      </c>
      <c r="F46" s="62">
        <v>41812</v>
      </c>
      <c r="G46" s="46">
        <v>6.6</v>
      </c>
      <c r="H46" s="46">
        <v>6.6</v>
      </c>
      <c r="I46" s="71">
        <v>6.6</v>
      </c>
    </row>
    <row r="47" spans="1:9" ht="18" customHeight="1">
      <c r="A47" s="91"/>
      <c r="B47" s="88"/>
      <c r="C47" s="21" t="s">
        <v>27</v>
      </c>
      <c r="D47" s="88"/>
      <c r="E47" s="60">
        <v>41791</v>
      </c>
      <c r="F47" s="62">
        <v>41812</v>
      </c>
      <c r="G47" s="46">
        <v>5</v>
      </c>
      <c r="H47" s="46">
        <v>5</v>
      </c>
      <c r="I47" s="71">
        <v>5</v>
      </c>
    </row>
    <row r="48" spans="1:9" ht="18.75" customHeight="1">
      <c r="A48" s="82"/>
      <c r="B48" s="80"/>
      <c r="C48" s="21" t="s">
        <v>47</v>
      </c>
      <c r="D48" s="80"/>
      <c r="E48" s="60">
        <v>41791</v>
      </c>
      <c r="F48" s="62">
        <v>41812</v>
      </c>
      <c r="G48" s="46">
        <v>5</v>
      </c>
      <c r="H48" s="46">
        <v>5</v>
      </c>
      <c r="I48" s="71">
        <v>5</v>
      </c>
    </row>
    <row r="49" spans="1:9" ht="75">
      <c r="A49" s="20" t="s">
        <v>90</v>
      </c>
      <c r="B49" s="8" t="s">
        <v>94</v>
      </c>
      <c r="C49" s="21" t="s">
        <v>25</v>
      </c>
      <c r="D49" s="13" t="s">
        <v>28</v>
      </c>
      <c r="E49" s="15">
        <v>41852</v>
      </c>
      <c r="F49" s="15">
        <v>41873</v>
      </c>
      <c r="G49" s="46">
        <v>36.1</v>
      </c>
      <c r="H49" s="46">
        <v>36</v>
      </c>
      <c r="I49" s="71">
        <v>36</v>
      </c>
    </row>
    <row r="50" spans="1:9" ht="46.5" customHeight="1">
      <c r="A50" s="20" t="s">
        <v>91</v>
      </c>
      <c r="B50" s="8" t="s">
        <v>97</v>
      </c>
      <c r="C50" s="21" t="s">
        <v>25</v>
      </c>
      <c r="D50" s="13" t="s">
        <v>28</v>
      </c>
      <c r="E50" s="15">
        <v>41883</v>
      </c>
      <c r="F50" s="15">
        <v>41911</v>
      </c>
      <c r="G50" s="46">
        <v>15.8</v>
      </c>
      <c r="H50" s="46">
        <v>3.1</v>
      </c>
      <c r="I50" s="71">
        <f>9.2+2.4</f>
        <v>11.6</v>
      </c>
    </row>
    <row r="51" spans="1:9" ht="20.25" customHeight="1">
      <c r="A51" s="81" t="s">
        <v>95</v>
      </c>
      <c r="B51" s="79" t="s">
        <v>99</v>
      </c>
      <c r="C51" s="21" t="s">
        <v>25</v>
      </c>
      <c r="D51" s="79" t="s">
        <v>28</v>
      </c>
      <c r="E51" s="60">
        <v>41913</v>
      </c>
      <c r="F51" s="60">
        <v>41943</v>
      </c>
      <c r="G51" s="46">
        <v>12.7</v>
      </c>
      <c r="H51" s="46"/>
      <c r="I51" s="71">
        <v>12.5</v>
      </c>
    </row>
    <row r="52" spans="1:9" ht="18" customHeight="1">
      <c r="A52" s="91"/>
      <c r="B52" s="88"/>
      <c r="C52" s="21" t="s">
        <v>27</v>
      </c>
      <c r="D52" s="88"/>
      <c r="E52" s="60">
        <v>41913</v>
      </c>
      <c r="F52" s="60">
        <v>41943</v>
      </c>
      <c r="G52" s="46">
        <v>5</v>
      </c>
      <c r="H52" s="46"/>
      <c r="I52" s="72">
        <v>5</v>
      </c>
    </row>
    <row r="53" spans="1:9" ht="17.25" customHeight="1">
      <c r="A53" s="82"/>
      <c r="B53" s="80"/>
      <c r="C53" s="21" t="s">
        <v>47</v>
      </c>
      <c r="D53" s="80"/>
      <c r="E53" s="60">
        <v>41913</v>
      </c>
      <c r="F53" s="60">
        <v>41943</v>
      </c>
      <c r="G53" s="46">
        <v>5</v>
      </c>
      <c r="H53" s="46"/>
      <c r="I53" s="71">
        <v>5</v>
      </c>
    </row>
    <row r="54" spans="1:9" ht="45">
      <c r="A54" s="20" t="s">
        <v>96</v>
      </c>
      <c r="B54" s="8" t="s">
        <v>101</v>
      </c>
      <c r="C54" s="21" t="s">
        <v>25</v>
      </c>
      <c r="D54" s="13" t="s">
        <v>28</v>
      </c>
      <c r="E54" s="15">
        <v>41913</v>
      </c>
      <c r="F54" s="60">
        <v>41943</v>
      </c>
      <c r="G54" s="46">
        <v>25.5</v>
      </c>
      <c r="H54" s="46"/>
      <c r="I54" s="71">
        <f>0.7+21.5</f>
        <v>22.2</v>
      </c>
    </row>
    <row r="55" spans="1:9" ht="48" customHeight="1">
      <c r="A55" s="76" t="s">
        <v>98</v>
      </c>
      <c r="B55" s="59" t="s">
        <v>102</v>
      </c>
      <c r="C55" s="40" t="s">
        <v>25</v>
      </c>
      <c r="D55" s="59" t="s">
        <v>28</v>
      </c>
      <c r="E55" s="60">
        <v>41944</v>
      </c>
      <c r="F55" s="60">
        <v>41956</v>
      </c>
      <c r="G55" s="46">
        <v>18.5</v>
      </c>
      <c r="H55" s="46"/>
      <c r="I55" s="71">
        <f>0.6+15.8</f>
        <v>16.400000000000002</v>
      </c>
    </row>
    <row r="56" spans="1:9" ht="73.5" customHeight="1">
      <c r="A56" s="76" t="s">
        <v>100</v>
      </c>
      <c r="B56" s="8" t="s">
        <v>104</v>
      </c>
      <c r="C56" s="41" t="s">
        <v>11</v>
      </c>
      <c r="D56" s="17" t="s">
        <v>111</v>
      </c>
      <c r="E56" s="5">
        <v>41944</v>
      </c>
      <c r="F56" s="60">
        <v>41973</v>
      </c>
      <c r="G56" s="46">
        <v>34.9</v>
      </c>
      <c r="H56" s="46"/>
      <c r="I56" s="71">
        <f>4.8</f>
        <v>4.8</v>
      </c>
    </row>
    <row r="57" spans="1:9" ht="24.75" customHeight="1">
      <c r="A57" s="81" t="s">
        <v>103</v>
      </c>
      <c r="B57" s="79" t="s">
        <v>106</v>
      </c>
      <c r="C57" s="21" t="s">
        <v>25</v>
      </c>
      <c r="D57" s="79" t="s">
        <v>28</v>
      </c>
      <c r="E57" s="60">
        <v>41974</v>
      </c>
      <c r="F57" s="60">
        <v>41993</v>
      </c>
      <c r="G57" s="46">
        <v>42.9</v>
      </c>
      <c r="H57" s="46"/>
      <c r="I57" s="71">
        <f>1.8+21.6</f>
        <v>23.400000000000002</v>
      </c>
    </row>
    <row r="58" spans="1:9" ht="21.75" customHeight="1">
      <c r="A58" s="91"/>
      <c r="B58" s="88"/>
      <c r="C58" s="21" t="s">
        <v>27</v>
      </c>
      <c r="D58" s="88"/>
      <c r="E58" s="60">
        <v>41974</v>
      </c>
      <c r="F58" s="60">
        <v>41993</v>
      </c>
      <c r="G58" s="46">
        <v>5</v>
      </c>
      <c r="H58" s="46"/>
      <c r="I58" s="71"/>
    </row>
    <row r="59" spans="1:9" ht="21.75" customHeight="1">
      <c r="A59" s="82"/>
      <c r="B59" s="80"/>
      <c r="C59" s="21" t="s">
        <v>47</v>
      </c>
      <c r="D59" s="80"/>
      <c r="E59" s="60">
        <v>41974</v>
      </c>
      <c r="F59" s="60">
        <v>41993</v>
      </c>
      <c r="G59" s="46">
        <v>5</v>
      </c>
      <c r="H59" s="46"/>
      <c r="I59" s="71"/>
    </row>
    <row r="60" spans="1:9" ht="43.5" customHeight="1">
      <c r="A60" s="76" t="s">
        <v>105</v>
      </c>
      <c r="B60" s="59" t="s">
        <v>108</v>
      </c>
      <c r="C60" s="63" t="s">
        <v>25</v>
      </c>
      <c r="D60" s="13" t="s">
        <v>28</v>
      </c>
      <c r="E60" s="60">
        <v>41974</v>
      </c>
      <c r="F60" s="60">
        <v>41993</v>
      </c>
      <c r="G60" s="46">
        <v>5.5</v>
      </c>
      <c r="H60" s="46"/>
      <c r="I60" s="71">
        <f>0.4</f>
        <v>0.4</v>
      </c>
    </row>
    <row r="61" spans="1:9" ht="45">
      <c r="A61" s="76" t="s">
        <v>107</v>
      </c>
      <c r="B61" s="59" t="s">
        <v>109</v>
      </c>
      <c r="C61" s="41" t="s">
        <v>25</v>
      </c>
      <c r="D61" s="13" t="s">
        <v>28</v>
      </c>
      <c r="E61" s="60">
        <v>41974</v>
      </c>
      <c r="F61" s="60">
        <v>41993</v>
      </c>
      <c r="G61" s="46">
        <v>34</v>
      </c>
      <c r="H61" s="46"/>
      <c r="I61" s="71">
        <f>3.9</f>
        <v>3.9</v>
      </c>
    </row>
    <row r="62" spans="1:9" ht="51.75" customHeight="1">
      <c r="A62" s="9" t="s">
        <v>13</v>
      </c>
      <c r="B62" s="50" t="s">
        <v>128</v>
      </c>
      <c r="C62" s="14" t="s">
        <v>10</v>
      </c>
      <c r="D62" s="16" t="s">
        <v>39</v>
      </c>
      <c r="E62" s="15">
        <v>41640</v>
      </c>
      <c r="F62" s="15">
        <v>42004</v>
      </c>
      <c r="G62" s="46">
        <f>G63+G64+G65+G66</f>
        <v>4897.4</v>
      </c>
      <c r="H62" s="46">
        <f>H63+H64+H65+H66</f>
        <v>3546</v>
      </c>
      <c r="I62" s="46">
        <f>I63+I64+I65+I66</f>
        <v>889.6</v>
      </c>
    </row>
    <row r="63" spans="1:9" ht="48.75" customHeight="1">
      <c r="A63" s="9" t="s">
        <v>42</v>
      </c>
      <c r="B63" s="8" t="s">
        <v>41</v>
      </c>
      <c r="C63" s="14" t="s">
        <v>10</v>
      </c>
      <c r="D63" s="16" t="s">
        <v>39</v>
      </c>
      <c r="E63" s="15">
        <v>41640</v>
      </c>
      <c r="F63" s="15">
        <v>42004</v>
      </c>
      <c r="G63" s="46">
        <v>591.2</v>
      </c>
      <c r="H63" s="46">
        <v>393.1</v>
      </c>
      <c r="I63" s="71"/>
    </row>
    <row r="64" spans="1:9" ht="45">
      <c r="A64" s="9" t="s">
        <v>43</v>
      </c>
      <c r="B64" s="8" t="s">
        <v>37</v>
      </c>
      <c r="C64" s="14" t="s">
        <v>10</v>
      </c>
      <c r="D64" s="16" t="s">
        <v>39</v>
      </c>
      <c r="E64" s="15">
        <v>41640</v>
      </c>
      <c r="F64" s="15">
        <v>42004</v>
      </c>
      <c r="G64" s="46">
        <v>3052.3</v>
      </c>
      <c r="H64" s="46">
        <v>2196.7</v>
      </c>
      <c r="I64" s="71"/>
    </row>
    <row r="65" spans="1:9" ht="54" customHeight="1">
      <c r="A65" s="9" t="s">
        <v>44</v>
      </c>
      <c r="B65" s="54" t="s">
        <v>137</v>
      </c>
      <c r="C65" s="14" t="s">
        <v>38</v>
      </c>
      <c r="D65" s="16" t="s">
        <v>39</v>
      </c>
      <c r="E65" s="15">
        <v>41640</v>
      </c>
      <c r="F65" s="15">
        <v>42004</v>
      </c>
      <c r="G65" s="46">
        <v>963</v>
      </c>
      <c r="H65" s="46">
        <v>665.4</v>
      </c>
      <c r="I65" s="71">
        <v>889.6</v>
      </c>
    </row>
    <row r="66" spans="1:9" ht="60.75" customHeight="1">
      <c r="A66" s="20" t="s">
        <v>159</v>
      </c>
      <c r="B66" s="59" t="s">
        <v>160</v>
      </c>
      <c r="C66" s="21" t="s">
        <v>10</v>
      </c>
      <c r="D66" s="16" t="s">
        <v>39</v>
      </c>
      <c r="E66" s="15">
        <v>41640</v>
      </c>
      <c r="F66" s="15">
        <v>42004</v>
      </c>
      <c r="G66" s="46">
        <v>290.9</v>
      </c>
      <c r="H66" s="46">
        <v>290.8</v>
      </c>
      <c r="I66" s="71"/>
    </row>
    <row r="67" spans="1:9" ht="50.25" customHeight="1">
      <c r="A67" s="9" t="s">
        <v>14</v>
      </c>
      <c r="B67" s="50" t="s">
        <v>129</v>
      </c>
      <c r="C67" s="14" t="s">
        <v>26</v>
      </c>
      <c r="D67" s="16" t="s">
        <v>39</v>
      </c>
      <c r="E67" s="15">
        <v>41640</v>
      </c>
      <c r="F67" s="15">
        <v>42004</v>
      </c>
      <c r="G67" s="46">
        <v>61</v>
      </c>
      <c r="H67" s="46">
        <v>59.5</v>
      </c>
      <c r="I67" s="71">
        <v>59.5</v>
      </c>
    </row>
    <row r="68" spans="1:9" ht="51" customHeight="1">
      <c r="A68" s="20" t="s">
        <v>15</v>
      </c>
      <c r="B68" s="59" t="s">
        <v>130</v>
      </c>
      <c r="C68" s="14" t="s">
        <v>26</v>
      </c>
      <c r="D68" s="16" t="s">
        <v>33</v>
      </c>
      <c r="E68" s="15">
        <v>41640</v>
      </c>
      <c r="F68" s="15">
        <v>42004</v>
      </c>
      <c r="G68" s="46">
        <f>G69+G70</f>
        <v>261.6</v>
      </c>
      <c r="H68" s="46">
        <f>H69+H70</f>
        <v>90.5</v>
      </c>
      <c r="I68" s="46">
        <f>I69+I70</f>
        <v>103</v>
      </c>
    </row>
    <row r="69" spans="1:9" ht="66.75" customHeight="1">
      <c r="A69" s="18" t="s">
        <v>150</v>
      </c>
      <c r="B69" s="59" t="s">
        <v>152</v>
      </c>
      <c r="C69" s="61" t="s">
        <v>26</v>
      </c>
      <c r="D69" s="16" t="s">
        <v>33</v>
      </c>
      <c r="E69" s="15">
        <v>41640</v>
      </c>
      <c r="F69" s="15">
        <v>42004</v>
      </c>
      <c r="G69" s="46">
        <v>222.3</v>
      </c>
      <c r="H69" s="46">
        <v>51.3</v>
      </c>
      <c r="I69" s="75">
        <v>63.8</v>
      </c>
    </row>
    <row r="70" spans="1:9" ht="78.75" customHeight="1">
      <c r="A70" s="18" t="s">
        <v>151</v>
      </c>
      <c r="B70" s="59" t="s">
        <v>153</v>
      </c>
      <c r="C70" s="61" t="s">
        <v>26</v>
      </c>
      <c r="D70" s="16" t="s">
        <v>33</v>
      </c>
      <c r="E70" s="15">
        <v>41791</v>
      </c>
      <c r="F70" s="15">
        <v>42004</v>
      </c>
      <c r="G70" s="46">
        <v>39.3</v>
      </c>
      <c r="H70" s="46">
        <v>39.2</v>
      </c>
      <c r="I70" s="75">
        <v>39.2</v>
      </c>
    </row>
    <row r="71" spans="1:9" ht="25.5" customHeight="1">
      <c r="A71" s="56">
        <v>2</v>
      </c>
      <c r="B71" s="83" t="s">
        <v>16</v>
      </c>
      <c r="C71" s="84"/>
      <c r="D71" s="84"/>
      <c r="E71" s="84"/>
      <c r="F71" s="84"/>
      <c r="G71" s="64">
        <f>G72+G73+G80+G81+G82+G83</f>
        <v>2201.8999999999996</v>
      </c>
      <c r="H71" s="64">
        <f>H72+H73+H80+H81+H82+H83</f>
        <v>1599.4999999999998</v>
      </c>
      <c r="I71" s="64">
        <f>I72+I73+I80+I81+I82+I83</f>
        <v>1143</v>
      </c>
    </row>
    <row r="72" spans="1:9" ht="112.5" customHeight="1">
      <c r="A72" s="81" t="s">
        <v>17</v>
      </c>
      <c r="B72" s="79" t="s">
        <v>131</v>
      </c>
      <c r="C72" s="21" t="s">
        <v>46</v>
      </c>
      <c r="D72" s="79" t="s">
        <v>34</v>
      </c>
      <c r="E72" s="15">
        <v>41640</v>
      </c>
      <c r="F72" s="15">
        <v>42004</v>
      </c>
      <c r="G72" s="46">
        <f aca="true" t="shared" si="0" ref="G72:I73">G74+G78</f>
        <v>1589.8</v>
      </c>
      <c r="H72" s="46">
        <f t="shared" si="0"/>
        <v>1197.1</v>
      </c>
      <c r="I72" s="46">
        <f t="shared" si="0"/>
        <v>636.4</v>
      </c>
    </row>
    <row r="73" spans="1:9" ht="90" customHeight="1">
      <c r="A73" s="82"/>
      <c r="B73" s="80"/>
      <c r="C73" s="21" t="s">
        <v>47</v>
      </c>
      <c r="D73" s="80"/>
      <c r="E73" s="15">
        <v>41640</v>
      </c>
      <c r="F73" s="15">
        <v>42004</v>
      </c>
      <c r="G73" s="46">
        <f t="shared" si="0"/>
        <v>335.3</v>
      </c>
      <c r="H73" s="46">
        <f t="shared" si="0"/>
        <v>187.9</v>
      </c>
      <c r="I73" s="46">
        <f t="shared" si="0"/>
        <v>319.3</v>
      </c>
    </row>
    <row r="74" spans="1:9" ht="18.75" customHeight="1">
      <c r="A74" s="81" t="s">
        <v>18</v>
      </c>
      <c r="B74" s="79" t="s">
        <v>41</v>
      </c>
      <c r="C74" s="21" t="s">
        <v>46</v>
      </c>
      <c r="D74" s="79" t="s">
        <v>34</v>
      </c>
      <c r="E74" s="15">
        <v>41640</v>
      </c>
      <c r="F74" s="15">
        <v>42004</v>
      </c>
      <c r="G74" s="47">
        <v>953.4</v>
      </c>
      <c r="H74" s="47">
        <v>712.3</v>
      </c>
      <c r="I74" s="71"/>
    </row>
    <row r="75" spans="1:9" ht="18" customHeight="1">
      <c r="A75" s="82"/>
      <c r="B75" s="80"/>
      <c r="C75" s="21" t="s">
        <v>47</v>
      </c>
      <c r="D75" s="80"/>
      <c r="E75" s="15">
        <v>41640</v>
      </c>
      <c r="F75" s="15">
        <v>42004</v>
      </c>
      <c r="G75" s="46">
        <v>3.6</v>
      </c>
      <c r="H75" s="46">
        <v>1.1</v>
      </c>
      <c r="I75" s="71"/>
    </row>
    <row r="76" spans="1:9" ht="18" customHeight="1" hidden="1">
      <c r="A76" s="81" t="s">
        <v>19</v>
      </c>
      <c r="B76" s="79" t="s">
        <v>37</v>
      </c>
      <c r="C76" s="21" t="s">
        <v>46</v>
      </c>
      <c r="D76" s="79" t="s">
        <v>34</v>
      </c>
      <c r="E76" s="15">
        <v>41640</v>
      </c>
      <c r="F76" s="15">
        <v>42004</v>
      </c>
      <c r="G76" s="46"/>
      <c r="H76" s="46"/>
      <c r="I76" s="71"/>
    </row>
    <row r="77" spans="1:9" ht="20.25" customHeight="1" hidden="1">
      <c r="A77" s="82"/>
      <c r="B77" s="80"/>
      <c r="C77" s="21" t="s">
        <v>47</v>
      </c>
      <c r="D77" s="80"/>
      <c r="E77" s="15">
        <v>41640</v>
      </c>
      <c r="F77" s="15">
        <v>42004</v>
      </c>
      <c r="G77" s="46"/>
      <c r="H77" s="46"/>
      <c r="I77" s="71"/>
    </row>
    <row r="78" spans="1:9" ht="30.75" customHeight="1">
      <c r="A78" s="81" t="s">
        <v>45</v>
      </c>
      <c r="B78" s="79" t="s">
        <v>138</v>
      </c>
      <c r="C78" s="21" t="s">
        <v>46</v>
      </c>
      <c r="D78" s="79" t="s">
        <v>34</v>
      </c>
      <c r="E78" s="15">
        <v>41640</v>
      </c>
      <c r="F78" s="15">
        <v>42004</v>
      </c>
      <c r="G78" s="46">
        <v>636.4</v>
      </c>
      <c r="H78" s="46">
        <v>484.8</v>
      </c>
      <c r="I78" s="71">
        <v>636.4</v>
      </c>
    </row>
    <row r="79" spans="1:9" ht="29.25" customHeight="1">
      <c r="A79" s="82"/>
      <c r="B79" s="80"/>
      <c r="C79" s="21" t="s">
        <v>47</v>
      </c>
      <c r="D79" s="80"/>
      <c r="E79" s="15">
        <v>41640</v>
      </c>
      <c r="F79" s="15">
        <v>42004</v>
      </c>
      <c r="G79" s="46">
        <v>331.7</v>
      </c>
      <c r="H79" s="46">
        <v>186.8</v>
      </c>
      <c r="I79" s="71">
        <v>319.3</v>
      </c>
    </row>
    <row r="80" spans="1:9" ht="23.25" customHeight="1">
      <c r="A80" s="93" t="s">
        <v>20</v>
      </c>
      <c r="B80" s="79" t="s">
        <v>132</v>
      </c>
      <c r="C80" s="21" t="s">
        <v>46</v>
      </c>
      <c r="D80" s="79" t="s">
        <v>33</v>
      </c>
      <c r="E80" s="15">
        <v>41640</v>
      </c>
      <c r="F80" s="15">
        <v>42004</v>
      </c>
      <c r="G80" s="46">
        <v>146.7</v>
      </c>
      <c r="H80" s="46">
        <v>99.3</v>
      </c>
      <c r="I80" s="71">
        <v>136</v>
      </c>
    </row>
    <row r="81" spans="1:9" ht="21.75" customHeight="1">
      <c r="A81" s="93"/>
      <c r="B81" s="80"/>
      <c r="C81" s="21" t="s">
        <v>47</v>
      </c>
      <c r="D81" s="80"/>
      <c r="E81" s="15">
        <v>41640</v>
      </c>
      <c r="F81" s="15">
        <v>42004</v>
      </c>
      <c r="G81" s="46">
        <v>51.9</v>
      </c>
      <c r="H81" s="46">
        <v>37.1</v>
      </c>
      <c r="I81" s="71">
        <v>51.3</v>
      </c>
    </row>
    <row r="82" spans="1:9" ht="22.5" customHeight="1">
      <c r="A82" s="81" t="s">
        <v>120</v>
      </c>
      <c r="B82" s="79" t="s">
        <v>133</v>
      </c>
      <c r="C82" s="21" t="s">
        <v>46</v>
      </c>
      <c r="D82" s="79" t="s">
        <v>34</v>
      </c>
      <c r="E82" s="60">
        <v>41760</v>
      </c>
      <c r="F82" s="55">
        <v>41800</v>
      </c>
      <c r="G82" s="46">
        <v>19.6</v>
      </c>
      <c r="H82" s="46">
        <v>19.5</v>
      </c>
      <c r="I82" s="71"/>
    </row>
    <row r="83" spans="1:9" ht="23.25" customHeight="1">
      <c r="A83" s="82"/>
      <c r="B83" s="80"/>
      <c r="C83" s="21" t="s">
        <v>47</v>
      </c>
      <c r="D83" s="80"/>
      <c r="E83" s="60">
        <v>41760</v>
      </c>
      <c r="F83" s="60">
        <v>41800</v>
      </c>
      <c r="G83" s="46">
        <v>58.6</v>
      </c>
      <c r="H83" s="46">
        <v>58.6</v>
      </c>
      <c r="I83" s="71"/>
    </row>
    <row r="84" spans="1:9" ht="20.25" customHeight="1">
      <c r="A84" s="40" t="s">
        <v>22</v>
      </c>
      <c r="B84" s="77" t="s">
        <v>21</v>
      </c>
      <c r="C84" s="78"/>
      <c r="D84" s="78"/>
      <c r="E84" s="78"/>
      <c r="F84" s="78"/>
      <c r="G84" s="64">
        <f>G85+G87</f>
        <v>1926.5</v>
      </c>
      <c r="H84" s="64">
        <f>H85+H87</f>
        <v>420.6</v>
      </c>
      <c r="I84" s="64">
        <f>I85+I87</f>
        <v>481.5</v>
      </c>
    </row>
    <row r="85" spans="1:9" ht="121.5" customHeight="1">
      <c r="A85" s="9" t="s">
        <v>23</v>
      </c>
      <c r="B85" s="50" t="s">
        <v>134</v>
      </c>
      <c r="C85" s="6" t="s">
        <v>27</v>
      </c>
      <c r="D85" s="13" t="s">
        <v>35</v>
      </c>
      <c r="E85" s="15">
        <v>41640</v>
      </c>
      <c r="F85" s="60">
        <v>42004</v>
      </c>
      <c r="G85" s="46">
        <f>G86</f>
        <v>581</v>
      </c>
      <c r="H85" s="46">
        <f>H86</f>
        <v>420.6</v>
      </c>
      <c r="I85" s="46">
        <f>I86</f>
        <v>481.5</v>
      </c>
    </row>
    <row r="86" spans="1:9" ht="120">
      <c r="A86" s="9" t="s">
        <v>24</v>
      </c>
      <c r="B86" s="13" t="s">
        <v>40</v>
      </c>
      <c r="C86" s="6" t="s">
        <v>27</v>
      </c>
      <c r="D86" s="13" t="s">
        <v>35</v>
      </c>
      <c r="E86" s="15">
        <v>41640</v>
      </c>
      <c r="F86" s="60">
        <v>42004</v>
      </c>
      <c r="G86" s="46">
        <v>581</v>
      </c>
      <c r="H86" s="46">
        <v>420.6</v>
      </c>
      <c r="I86" s="71">
        <v>481.5</v>
      </c>
    </row>
    <row r="87" spans="1:9" ht="90">
      <c r="A87" s="20" t="s">
        <v>161</v>
      </c>
      <c r="B87" s="13" t="s">
        <v>162</v>
      </c>
      <c r="C87" s="76" t="s">
        <v>163</v>
      </c>
      <c r="D87" s="13" t="s">
        <v>164</v>
      </c>
      <c r="E87" s="60">
        <v>41900</v>
      </c>
      <c r="F87" s="60">
        <v>42004</v>
      </c>
      <c r="G87" s="46">
        <v>1345.5</v>
      </c>
      <c r="H87" s="46"/>
      <c r="I87" s="71"/>
    </row>
    <row r="88" spans="1:9" ht="28.5">
      <c r="A88" s="4"/>
      <c r="B88" s="65" t="s">
        <v>36</v>
      </c>
      <c r="C88" s="66"/>
      <c r="D88" s="66"/>
      <c r="E88" s="67" t="s">
        <v>1</v>
      </c>
      <c r="F88" s="67"/>
      <c r="G88" s="64">
        <f>G11+G71+G84</f>
        <v>25774.5</v>
      </c>
      <c r="H88" s="64">
        <f>H11+H71+H84</f>
        <v>17810.7</v>
      </c>
      <c r="I88" s="64">
        <f>I11+I71+I84</f>
        <v>4039.5</v>
      </c>
    </row>
    <row r="90" spans="2:8" ht="15.75">
      <c r="B90" s="33" t="s">
        <v>113</v>
      </c>
      <c r="C90" s="33"/>
      <c r="D90" s="33"/>
      <c r="E90" s="33"/>
      <c r="F90" s="33"/>
      <c r="G90" s="33"/>
      <c r="H90" s="33" t="s">
        <v>114</v>
      </c>
    </row>
    <row r="92" spans="2:8" ht="15.75">
      <c r="B92" s="33" t="s">
        <v>154</v>
      </c>
      <c r="C92" s="33"/>
      <c r="D92" s="33"/>
      <c r="E92" s="33"/>
      <c r="F92" s="33"/>
      <c r="G92" s="33"/>
      <c r="H92" s="33" t="s">
        <v>155</v>
      </c>
    </row>
    <row r="94" spans="2:3" ht="15">
      <c r="B94" s="68" t="s">
        <v>156</v>
      </c>
      <c r="C94" s="69"/>
    </row>
    <row r="95" spans="2:3" ht="15">
      <c r="B95" s="68" t="s">
        <v>157</v>
      </c>
      <c r="C95" s="69"/>
    </row>
  </sheetData>
  <sheetProtection/>
  <mergeCells count="49">
    <mergeCell ref="A6:I6"/>
    <mergeCell ref="A44:A45"/>
    <mergeCell ref="B44:B45"/>
    <mergeCell ref="A31:A33"/>
    <mergeCell ref="B31:B33"/>
    <mergeCell ref="A51:A53"/>
    <mergeCell ref="B51:B53"/>
    <mergeCell ref="A72:A73"/>
    <mergeCell ref="F8:F9"/>
    <mergeCell ref="I8:I9"/>
    <mergeCell ref="D57:D59"/>
    <mergeCell ref="B46:B48"/>
    <mergeCell ref="D46:D48"/>
    <mergeCell ref="B57:B59"/>
    <mergeCell ref="A57:A59"/>
    <mergeCell ref="G8:H8"/>
    <mergeCell ref="A80:A81"/>
    <mergeCell ref="B80:B81"/>
    <mergeCell ref="A78:A79"/>
    <mergeCell ref="A76:A77"/>
    <mergeCell ref="D82:D83"/>
    <mergeCell ref="A82:A83"/>
    <mergeCell ref="B82:B83"/>
    <mergeCell ref="A1:H1"/>
    <mergeCell ref="A2:H2"/>
    <mergeCell ref="A8:A9"/>
    <mergeCell ref="D8:D9"/>
    <mergeCell ref="B8:B9"/>
    <mergeCell ref="A46:A48"/>
    <mergeCell ref="C8:C9"/>
    <mergeCell ref="E8:E9"/>
    <mergeCell ref="A4:I4"/>
    <mergeCell ref="A5:I5"/>
    <mergeCell ref="A74:A75"/>
    <mergeCell ref="B74:B75"/>
    <mergeCell ref="D74:D75"/>
    <mergeCell ref="B11:F11"/>
    <mergeCell ref="B71:F71"/>
    <mergeCell ref="D44:D45"/>
    <mergeCell ref="B72:B73"/>
    <mergeCell ref="D72:D73"/>
    <mergeCell ref="D31:D33"/>
    <mergeCell ref="D51:D53"/>
    <mergeCell ref="B84:F84"/>
    <mergeCell ref="D76:D77"/>
    <mergeCell ref="D80:D81"/>
    <mergeCell ref="B78:B79"/>
    <mergeCell ref="D78:D79"/>
    <mergeCell ref="B76:B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2014-07-07T07:13:44Z</cp:lastPrinted>
  <dcterms:created xsi:type="dcterms:W3CDTF">2013-10-08T10:40:44Z</dcterms:created>
  <dcterms:modified xsi:type="dcterms:W3CDTF">2014-10-09T07:53:19Z</dcterms:modified>
  <cp:category/>
  <cp:version/>
  <cp:contentType/>
  <cp:contentStatus/>
</cp:coreProperties>
</file>